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Financije\Desktop\"/>
    </mc:Choice>
  </mc:AlternateContent>
  <xr:revisionPtr revIDLastSave="0" documentId="13_ncr:1_{FA503B02-9ED9-4952-A8C9-026D2DAA07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Sažetak!$A$8:$D$39</definedName>
    <definedName name="__S0A_Naslov_DS__" localSheetId="0">Sažetak!$A$2:$D$7</definedName>
    <definedName name="__S1A_G01_DS__X" localSheetId="3">'Posebni dio'!$A$6:$D$8</definedName>
    <definedName name="__S1A_G01_DS__X" localSheetId="2">'Račun financiranja'!$A$7:$D$8</definedName>
    <definedName name="__S1A_G01_DS__X" localSheetId="1">'Račun prihoda i rashoda'!$A$7:$D$14</definedName>
    <definedName name="__S1A_Master_DS__X" localSheetId="3">'Posebni dio'!$A$7:$D$7</definedName>
    <definedName name="__S1A_Master_DS__X" localSheetId="2">'Račun financiranja'!$A$8:$D$8</definedName>
    <definedName name="__S1A_Master_DS__X" localSheetId="1">'Račun prihoda i rashoda'!$A$8:$D$8</definedName>
    <definedName name="__S1A_Naslov_DS__" localSheetId="3">'Posebni dio'!$A$1:$D$4</definedName>
    <definedName name="__S1A_Naslov_DS__" localSheetId="2">'Račun financiranja'!$A$1:$D$5</definedName>
    <definedName name="__S1A_Naslov_DS__" localSheetId="1">'Račun prihoda i rashoda'!$A$1:$D$5</definedName>
    <definedName name="S0A_Ver2" localSheetId="0">Sažetak!$A$8:$D$39</definedName>
    <definedName name="S1A_RedoviSveuk" localSheetId="3">'Posebni dio'!$A$9:$D$9</definedName>
    <definedName name="S1A_RedoviSveuk" localSheetId="2">'Račun financiranja'!$A$9:$D$9</definedName>
    <definedName name="S1A_RedoviSveuk" localSheetId="1">'Račun prihoda i rashoda'!$A$15:$D$15</definedName>
  </definedNames>
  <calcPr calcId="191029"/>
</workbook>
</file>

<file path=xl/calcChain.xml><?xml version="1.0" encoding="utf-8"?>
<calcChain xmlns="http://schemas.openxmlformats.org/spreadsheetml/2006/main">
  <c r="C685" i="5" l="1"/>
  <c r="D684" i="5"/>
  <c r="C684" i="5" s="1"/>
  <c r="B684" i="5"/>
  <c r="D683" i="5"/>
  <c r="C683" i="5" s="1"/>
  <c r="B683" i="5"/>
  <c r="B679" i="5" s="1"/>
  <c r="C682" i="5"/>
  <c r="D681" i="5"/>
  <c r="B681" i="5"/>
  <c r="C681" i="5" s="1"/>
  <c r="D680" i="5"/>
  <c r="C680" i="5" s="1"/>
  <c r="B680" i="5"/>
  <c r="C678" i="5"/>
  <c r="C677" i="5"/>
  <c r="D676" i="5"/>
  <c r="C676" i="5" s="1"/>
  <c r="B676" i="5"/>
  <c r="D675" i="5"/>
  <c r="C675" i="5" s="1"/>
  <c r="B675" i="5"/>
  <c r="D674" i="5"/>
  <c r="C674" i="5" s="1"/>
  <c r="B674" i="5"/>
  <c r="C673" i="5"/>
  <c r="C672" i="5"/>
  <c r="D671" i="5"/>
  <c r="C671" i="5"/>
  <c r="B671" i="5"/>
  <c r="D670" i="5"/>
  <c r="C670" i="5"/>
  <c r="B670" i="5"/>
  <c r="D669" i="5"/>
  <c r="C669" i="5" s="1"/>
  <c r="B669" i="5"/>
  <c r="C668" i="5"/>
  <c r="D667" i="5"/>
  <c r="C667" i="5" s="1"/>
  <c r="B667" i="5"/>
  <c r="D666" i="5"/>
  <c r="C666" i="5" s="1"/>
  <c r="B666" i="5"/>
  <c r="C665" i="5"/>
  <c r="D664" i="5"/>
  <c r="C664" i="5"/>
  <c r="B664" i="5"/>
  <c r="D663" i="5"/>
  <c r="D654" i="5" s="1"/>
  <c r="C663" i="5"/>
  <c r="B663" i="5"/>
  <c r="C662" i="5"/>
  <c r="C661" i="5"/>
  <c r="C660" i="5"/>
  <c r="D659" i="5"/>
  <c r="B659" i="5"/>
  <c r="C659" i="5" s="1"/>
  <c r="D658" i="5"/>
  <c r="C658" i="5"/>
  <c r="B658" i="5"/>
  <c r="B646" i="5" s="1"/>
  <c r="C657" i="5"/>
  <c r="D656" i="5"/>
  <c r="C656" i="5" s="1"/>
  <c r="B656" i="5"/>
  <c r="D655" i="5"/>
  <c r="C655" i="5"/>
  <c r="B655" i="5"/>
  <c r="C652" i="5"/>
  <c r="C651" i="5"/>
  <c r="C650" i="5"/>
  <c r="C649" i="5"/>
  <c r="C648" i="5"/>
  <c r="C645" i="5"/>
  <c r="D644" i="5"/>
  <c r="C644" i="5" s="1"/>
  <c r="B644" i="5"/>
  <c r="D643" i="5"/>
  <c r="C643" i="5" s="1"/>
  <c r="B643" i="5"/>
  <c r="C642" i="5"/>
  <c r="D641" i="5"/>
  <c r="D638" i="5" s="1"/>
  <c r="C638" i="5" s="1"/>
  <c r="B641" i="5"/>
  <c r="C640" i="5"/>
  <c r="D639" i="5"/>
  <c r="C639" i="5"/>
  <c r="B639" i="5"/>
  <c r="B638" i="5"/>
  <c r="B637" i="5"/>
  <c r="C636" i="5"/>
  <c r="C635" i="5"/>
  <c r="D634" i="5"/>
  <c r="C634" i="5" s="1"/>
  <c r="B634" i="5"/>
  <c r="D633" i="5"/>
  <c r="C633" i="5" s="1"/>
  <c r="B633" i="5"/>
  <c r="D632" i="5"/>
  <c r="C632" i="5" s="1"/>
  <c r="B632" i="5"/>
  <c r="C631" i="5"/>
  <c r="C630" i="5"/>
  <c r="D629" i="5"/>
  <c r="C629" i="5"/>
  <c r="B629" i="5"/>
  <c r="D628" i="5"/>
  <c r="C628" i="5" s="1"/>
  <c r="B628" i="5"/>
  <c r="C627" i="5"/>
  <c r="C626" i="5"/>
  <c r="D625" i="5"/>
  <c r="B625" i="5"/>
  <c r="C625" i="5" s="1"/>
  <c r="D624" i="5"/>
  <c r="B624" i="5"/>
  <c r="C624" i="5" s="1"/>
  <c r="C623" i="5"/>
  <c r="D622" i="5"/>
  <c r="C622" i="5" s="1"/>
  <c r="B622" i="5"/>
  <c r="D621" i="5"/>
  <c r="C621" i="5" s="1"/>
  <c r="B621" i="5"/>
  <c r="C620" i="5"/>
  <c r="C619" i="5"/>
  <c r="C618" i="5"/>
  <c r="D617" i="5"/>
  <c r="C617" i="5"/>
  <c r="B617" i="5"/>
  <c r="D616" i="5"/>
  <c r="C616" i="5" s="1"/>
  <c r="B616" i="5"/>
  <c r="C614" i="5"/>
  <c r="D613" i="5"/>
  <c r="C613" i="5" s="1"/>
  <c r="B613" i="5"/>
  <c r="D612" i="5"/>
  <c r="C612" i="5" s="1"/>
  <c r="B612" i="5"/>
  <c r="D611" i="5"/>
  <c r="C611" i="5" s="1"/>
  <c r="B611" i="5"/>
  <c r="C609" i="5"/>
  <c r="C608" i="5"/>
  <c r="C607" i="5"/>
  <c r="C606" i="5"/>
  <c r="C603" i="5"/>
  <c r="C602" i="5"/>
  <c r="D601" i="5"/>
  <c r="C601" i="5" s="1"/>
  <c r="B601" i="5"/>
  <c r="B595" i="5" s="1"/>
  <c r="D600" i="5"/>
  <c r="B600" i="5"/>
  <c r="C599" i="5"/>
  <c r="D598" i="5"/>
  <c r="C598" i="5"/>
  <c r="B598" i="5"/>
  <c r="D597" i="5"/>
  <c r="C597" i="5"/>
  <c r="B597" i="5"/>
  <c r="B596" i="5"/>
  <c r="C594" i="5"/>
  <c r="D593" i="5"/>
  <c r="C593" i="5" s="1"/>
  <c r="B593" i="5"/>
  <c r="D592" i="5"/>
  <c r="C592" i="5" s="1"/>
  <c r="B592" i="5"/>
  <c r="D591" i="5"/>
  <c r="C591" i="5"/>
  <c r="B591" i="5"/>
  <c r="C590" i="5"/>
  <c r="D589" i="5"/>
  <c r="B589" i="5"/>
  <c r="D588" i="5"/>
  <c r="C588" i="5" s="1"/>
  <c r="B588" i="5"/>
  <c r="D587" i="5"/>
  <c r="C587" i="5" s="1"/>
  <c r="B587" i="5"/>
  <c r="C586" i="5"/>
  <c r="D585" i="5"/>
  <c r="B585" i="5"/>
  <c r="C585" i="5" s="1"/>
  <c r="D584" i="5"/>
  <c r="C584" i="5"/>
  <c r="B584" i="5"/>
  <c r="B580" i="5" s="1"/>
  <c r="C580" i="5" s="1"/>
  <c r="C583" i="5"/>
  <c r="D582" i="5"/>
  <c r="C582" i="5" s="1"/>
  <c r="B582" i="5"/>
  <c r="D581" i="5"/>
  <c r="C581" i="5"/>
  <c r="B581" i="5"/>
  <c r="D580" i="5"/>
  <c r="C579" i="5"/>
  <c r="D578" i="5"/>
  <c r="C578" i="5" s="1"/>
  <c r="B578" i="5"/>
  <c r="D577" i="5"/>
  <c r="C577" i="5" s="1"/>
  <c r="B577" i="5"/>
  <c r="D576" i="5"/>
  <c r="B576" i="5"/>
  <c r="C575" i="5"/>
  <c r="D574" i="5"/>
  <c r="C574" i="5"/>
  <c r="B574" i="5"/>
  <c r="D573" i="5"/>
  <c r="C573" i="5"/>
  <c r="B573" i="5"/>
  <c r="D572" i="5"/>
  <c r="B572" i="5"/>
  <c r="C571" i="5"/>
  <c r="D570" i="5"/>
  <c r="C570" i="5"/>
  <c r="B570" i="5"/>
  <c r="D569" i="5"/>
  <c r="C569" i="5" s="1"/>
  <c r="B569" i="5"/>
  <c r="D568" i="5"/>
  <c r="C568" i="5" s="1"/>
  <c r="B568" i="5"/>
  <c r="C566" i="5"/>
  <c r="D565" i="5"/>
  <c r="C565" i="5" s="1"/>
  <c r="B565" i="5"/>
  <c r="D564" i="5"/>
  <c r="D560" i="5" s="1"/>
  <c r="C560" i="5" s="1"/>
  <c r="B564" i="5"/>
  <c r="B560" i="5" s="1"/>
  <c r="C563" i="5"/>
  <c r="D562" i="5"/>
  <c r="B562" i="5"/>
  <c r="C562" i="5" s="1"/>
  <c r="D561" i="5"/>
  <c r="B561" i="5"/>
  <c r="C561" i="5" s="1"/>
  <c r="C559" i="5"/>
  <c r="D558" i="5"/>
  <c r="C558" i="5" s="1"/>
  <c r="B558" i="5"/>
  <c r="D557" i="5"/>
  <c r="C557" i="5"/>
  <c r="B557" i="5"/>
  <c r="C556" i="5"/>
  <c r="D555" i="5"/>
  <c r="C555" i="5" s="1"/>
  <c r="B555" i="5"/>
  <c r="D554" i="5"/>
  <c r="D550" i="5" s="1"/>
  <c r="B554" i="5"/>
  <c r="B550" i="5" s="1"/>
  <c r="C553" i="5"/>
  <c r="D552" i="5"/>
  <c r="B552" i="5"/>
  <c r="C552" i="5" s="1"/>
  <c r="D551" i="5"/>
  <c r="B551" i="5"/>
  <c r="C551" i="5" s="1"/>
  <c r="C550" i="5"/>
  <c r="C548" i="5"/>
  <c r="D547" i="5"/>
  <c r="C547" i="5"/>
  <c r="B547" i="5"/>
  <c r="D546" i="5"/>
  <c r="D541" i="5" s="1"/>
  <c r="C541" i="5" s="1"/>
  <c r="C546" i="5"/>
  <c r="B546" i="5"/>
  <c r="C545" i="5"/>
  <c r="C544" i="5"/>
  <c r="D543" i="5"/>
  <c r="C543" i="5"/>
  <c r="B543" i="5"/>
  <c r="D542" i="5"/>
  <c r="B542" i="5"/>
  <c r="C542" i="5" s="1"/>
  <c r="B541" i="5"/>
  <c r="C540" i="5"/>
  <c r="D539" i="5"/>
  <c r="C539" i="5" s="1"/>
  <c r="B539" i="5"/>
  <c r="D538" i="5"/>
  <c r="C538" i="5" s="1"/>
  <c r="B538" i="5"/>
  <c r="D537" i="5"/>
  <c r="C537" i="5"/>
  <c r="B537" i="5"/>
  <c r="C536" i="5"/>
  <c r="D535" i="5"/>
  <c r="B535" i="5"/>
  <c r="D534" i="5"/>
  <c r="D530" i="5" s="1"/>
  <c r="B534" i="5"/>
  <c r="C533" i="5"/>
  <c r="D532" i="5"/>
  <c r="B532" i="5"/>
  <c r="C532" i="5" s="1"/>
  <c r="D531" i="5"/>
  <c r="B531" i="5"/>
  <c r="C531" i="5" s="1"/>
  <c r="C528" i="5"/>
  <c r="D527" i="5"/>
  <c r="C527" i="5"/>
  <c r="B527" i="5"/>
  <c r="D526" i="5"/>
  <c r="C526" i="5"/>
  <c r="B526" i="5"/>
  <c r="D525" i="5"/>
  <c r="C525" i="5" s="1"/>
  <c r="B525" i="5"/>
  <c r="C524" i="5"/>
  <c r="D523" i="5"/>
  <c r="C523" i="5" s="1"/>
  <c r="B523" i="5"/>
  <c r="D522" i="5"/>
  <c r="B522" i="5"/>
  <c r="C521" i="5"/>
  <c r="D520" i="5"/>
  <c r="C520" i="5"/>
  <c r="B520" i="5"/>
  <c r="D519" i="5"/>
  <c r="C519" i="5"/>
  <c r="B519" i="5"/>
  <c r="B518" i="5"/>
  <c r="C517" i="5"/>
  <c r="D516" i="5"/>
  <c r="C516" i="5"/>
  <c r="B516" i="5"/>
  <c r="C515" i="5"/>
  <c r="D514" i="5"/>
  <c r="C514" i="5" s="1"/>
  <c r="B514" i="5"/>
  <c r="D513" i="5"/>
  <c r="C513" i="5" s="1"/>
  <c r="B513" i="5"/>
  <c r="C512" i="5"/>
  <c r="D511" i="5"/>
  <c r="B511" i="5"/>
  <c r="C511" i="5" s="1"/>
  <c r="C510" i="5"/>
  <c r="D509" i="5"/>
  <c r="C509" i="5" s="1"/>
  <c r="B509" i="5"/>
  <c r="D508" i="5"/>
  <c r="D507" i="5"/>
  <c r="C506" i="5"/>
  <c r="D505" i="5"/>
  <c r="B505" i="5"/>
  <c r="D504" i="5"/>
  <c r="C504" i="5" s="1"/>
  <c r="B504" i="5"/>
  <c r="C503" i="5"/>
  <c r="D502" i="5"/>
  <c r="B502" i="5"/>
  <c r="C502" i="5" s="1"/>
  <c r="D501" i="5"/>
  <c r="B501" i="5"/>
  <c r="C501" i="5" s="1"/>
  <c r="C500" i="5"/>
  <c r="D499" i="5"/>
  <c r="C499" i="5" s="1"/>
  <c r="B499" i="5"/>
  <c r="D498" i="5"/>
  <c r="C498" i="5" s="1"/>
  <c r="B498" i="5"/>
  <c r="D497" i="5"/>
  <c r="C495" i="5"/>
  <c r="D494" i="5"/>
  <c r="B494" i="5"/>
  <c r="D493" i="5"/>
  <c r="C493" i="5" s="1"/>
  <c r="B493" i="5"/>
  <c r="D492" i="5"/>
  <c r="C492" i="5" s="1"/>
  <c r="B492" i="5"/>
  <c r="D491" i="5"/>
  <c r="C491" i="5" s="1"/>
  <c r="B491" i="5"/>
  <c r="C490" i="5"/>
  <c r="D489" i="5"/>
  <c r="C489" i="5"/>
  <c r="B489" i="5"/>
  <c r="D488" i="5"/>
  <c r="B488" i="5"/>
  <c r="C487" i="5"/>
  <c r="D486" i="5"/>
  <c r="C486" i="5"/>
  <c r="B486" i="5"/>
  <c r="D485" i="5"/>
  <c r="C485" i="5" s="1"/>
  <c r="B485" i="5"/>
  <c r="D484" i="5"/>
  <c r="D483" i="5"/>
  <c r="C482" i="5"/>
  <c r="D481" i="5"/>
  <c r="B481" i="5"/>
  <c r="D480" i="5"/>
  <c r="D476" i="5" s="1"/>
  <c r="B480" i="5"/>
  <c r="C479" i="5"/>
  <c r="D478" i="5"/>
  <c r="B478" i="5"/>
  <c r="C478" i="5" s="1"/>
  <c r="D477" i="5"/>
  <c r="B477" i="5"/>
  <c r="C477" i="5" s="1"/>
  <c r="C475" i="5"/>
  <c r="D474" i="5"/>
  <c r="C474" i="5" s="1"/>
  <c r="B474" i="5"/>
  <c r="D473" i="5"/>
  <c r="C473" i="5"/>
  <c r="B473" i="5"/>
  <c r="C472" i="5"/>
  <c r="D471" i="5"/>
  <c r="B471" i="5"/>
  <c r="B468" i="5" s="1"/>
  <c r="C470" i="5"/>
  <c r="D469" i="5"/>
  <c r="C469" i="5"/>
  <c r="B469" i="5"/>
  <c r="C467" i="5"/>
  <c r="D466" i="5"/>
  <c r="C466" i="5"/>
  <c r="B466" i="5"/>
  <c r="C465" i="5"/>
  <c r="D464" i="5"/>
  <c r="B464" i="5"/>
  <c r="D463" i="5"/>
  <c r="C463" i="5" s="1"/>
  <c r="B463" i="5"/>
  <c r="C460" i="5"/>
  <c r="D459" i="5"/>
  <c r="D456" i="5" s="1"/>
  <c r="C459" i="5"/>
  <c r="B459" i="5"/>
  <c r="B456" i="5" s="1"/>
  <c r="C458" i="5"/>
  <c r="D457" i="5"/>
  <c r="C457" i="5"/>
  <c r="B457" i="5"/>
  <c r="C455" i="5"/>
  <c r="D454" i="5"/>
  <c r="B454" i="5"/>
  <c r="C453" i="5"/>
  <c r="D452" i="5"/>
  <c r="B452" i="5"/>
  <c r="C452" i="5" s="1"/>
  <c r="C449" i="5"/>
  <c r="D448" i="5"/>
  <c r="C448" i="5" s="1"/>
  <c r="B448" i="5"/>
  <c r="D447" i="5"/>
  <c r="D443" i="5" s="1"/>
  <c r="C443" i="5" s="1"/>
  <c r="C447" i="5"/>
  <c r="B447" i="5"/>
  <c r="C446" i="5"/>
  <c r="D445" i="5"/>
  <c r="C445" i="5" s="1"/>
  <c r="B445" i="5"/>
  <c r="D444" i="5"/>
  <c r="B444" i="5"/>
  <c r="B443" i="5"/>
  <c r="C442" i="5"/>
  <c r="D441" i="5"/>
  <c r="B441" i="5"/>
  <c r="C441" i="5" s="1"/>
  <c r="D440" i="5"/>
  <c r="C440" i="5"/>
  <c r="B440" i="5"/>
  <c r="B436" i="5" s="1"/>
  <c r="C436" i="5" s="1"/>
  <c r="C439" i="5"/>
  <c r="D438" i="5"/>
  <c r="C438" i="5" s="1"/>
  <c r="B438" i="5"/>
  <c r="D437" i="5"/>
  <c r="C437" i="5"/>
  <c r="B437" i="5"/>
  <c r="D436" i="5"/>
  <c r="C434" i="5"/>
  <c r="D433" i="5"/>
  <c r="C433" i="5" s="1"/>
  <c r="B433" i="5"/>
  <c r="D432" i="5"/>
  <c r="C432" i="5" s="1"/>
  <c r="B432" i="5"/>
  <c r="D431" i="5"/>
  <c r="C431" i="5" s="1"/>
  <c r="B431" i="5"/>
  <c r="D430" i="5"/>
  <c r="B430" i="5"/>
  <c r="C429" i="5"/>
  <c r="D428" i="5"/>
  <c r="B428" i="5"/>
  <c r="C428" i="5" s="1"/>
  <c r="D427" i="5"/>
  <c r="B427" i="5"/>
  <c r="C427" i="5" s="1"/>
  <c r="D426" i="5"/>
  <c r="C426" i="5"/>
  <c r="B426" i="5"/>
  <c r="C425" i="5"/>
  <c r="D424" i="5"/>
  <c r="B424" i="5"/>
  <c r="D423" i="5"/>
  <c r="C423" i="5"/>
  <c r="B423" i="5"/>
  <c r="C422" i="5"/>
  <c r="D421" i="5"/>
  <c r="B421" i="5"/>
  <c r="D420" i="5"/>
  <c r="C420" i="5" s="1"/>
  <c r="B420" i="5"/>
  <c r="C419" i="5"/>
  <c r="D418" i="5"/>
  <c r="D412" i="5" s="1"/>
  <c r="B418" i="5"/>
  <c r="C418" i="5" s="1"/>
  <c r="D417" i="5"/>
  <c r="B417" i="5"/>
  <c r="C417" i="5" s="1"/>
  <c r="C416" i="5"/>
  <c r="D415" i="5"/>
  <c r="C415" i="5" s="1"/>
  <c r="B415" i="5"/>
  <c r="D414" i="5"/>
  <c r="C414" i="5" s="1"/>
  <c r="B414" i="5"/>
  <c r="C411" i="5"/>
  <c r="D410" i="5"/>
  <c r="B410" i="5"/>
  <c r="B407" i="5" s="1"/>
  <c r="C409" i="5"/>
  <c r="D408" i="5"/>
  <c r="B408" i="5"/>
  <c r="C408" i="5" s="1"/>
  <c r="C406" i="5"/>
  <c r="D405" i="5"/>
  <c r="C405" i="5" s="1"/>
  <c r="B405" i="5"/>
  <c r="D404" i="5"/>
  <c r="C404" i="5" s="1"/>
  <c r="B404" i="5"/>
  <c r="C403" i="5"/>
  <c r="D402" i="5"/>
  <c r="C402" i="5" s="1"/>
  <c r="B402" i="5"/>
  <c r="D401" i="5"/>
  <c r="C401" i="5" s="1"/>
  <c r="B401" i="5"/>
  <c r="C400" i="5"/>
  <c r="D399" i="5"/>
  <c r="C399" i="5"/>
  <c r="B399" i="5"/>
  <c r="D398" i="5"/>
  <c r="B398" i="5"/>
  <c r="C397" i="5"/>
  <c r="D396" i="5"/>
  <c r="C396" i="5"/>
  <c r="B396" i="5"/>
  <c r="C395" i="5"/>
  <c r="D394" i="5"/>
  <c r="C394" i="5" s="1"/>
  <c r="B394" i="5"/>
  <c r="D393" i="5"/>
  <c r="C393" i="5" s="1"/>
  <c r="B393" i="5"/>
  <c r="C391" i="5"/>
  <c r="D390" i="5"/>
  <c r="C390" i="5"/>
  <c r="B390" i="5"/>
  <c r="D389" i="5"/>
  <c r="C389" i="5"/>
  <c r="B389" i="5"/>
  <c r="D388" i="5"/>
  <c r="B388" i="5"/>
  <c r="C388" i="5" s="1"/>
  <c r="C387" i="5"/>
  <c r="D386" i="5"/>
  <c r="C386" i="5"/>
  <c r="B386" i="5"/>
  <c r="D385" i="5"/>
  <c r="C385" i="5" s="1"/>
  <c r="B385" i="5"/>
  <c r="D384" i="5"/>
  <c r="C384" i="5" s="1"/>
  <c r="B384" i="5"/>
  <c r="C383" i="5"/>
  <c r="D382" i="5"/>
  <c r="C382" i="5" s="1"/>
  <c r="B382" i="5"/>
  <c r="D381" i="5"/>
  <c r="B381" i="5"/>
  <c r="D380" i="5"/>
  <c r="C380" i="5" s="1"/>
  <c r="B380" i="5"/>
  <c r="C379" i="5"/>
  <c r="D378" i="5"/>
  <c r="B378" i="5"/>
  <c r="C378" i="5" s="1"/>
  <c r="D377" i="5"/>
  <c r="B377" i="5"/>
  <c r="C377" i="5" s="1"/>
  <c r="D376" i="5"/>
  <c r="C376" i="5"/>
  <c r="B376" i="5"/>
  <c r="C375" i="5"/>
  <c r="D374" i="5"/>
  <c r="C374" i="5" s="1"/>
  <c r="B374" i="5"/>
  <c r="D373" i="5"/>
  <c r="D369" i="5" s="1"/>
  <c r="C369" i="5" s="1"/>
  <c r="C373" i="5"/>
  <c r="B373" i="5"/>
  <c r="C372" i="5"/>
  <c r="D371" i="5"/>
  <c r="C371" i="5" s="1"/>
  <c r="B371" i="5"/>
  <c r="D370" i="5"/>
  <c r="B370" i="5"/>
  <c r="B369" i="5"/>
  <c r="C368" i="5"/>
  <c r="D367" i="5"/>
  <c r="B367" i="5"/>
  <c r="C367" i="5" s="1"/>
  <c r="D366" i="5"/>
  <c r="C366" i="5"/>
  <c r="B366" i="5"/>
  <c r="C365" i="5"/>
  <c r="D364" i="5"/>
  <c r="B364" i="5"/>
  <c r="C363" i="5"/>
  <c r="D362" i="5"/>
  <c r="C362" i="5" s="1"/>
  <c r="B362" i="5"/>
  <c r="B361" i="5"/>
  <c r="B360" i="5"/>
  <c r="C359" i="5"/>
  <c r="D358" i="5"/>
  <c r="B358" i="5"/>
  <c r="C358" i="5" s="1"/>
  <c r="D357" i="5"/>
  <c r="B357" i="5"/>
  <c r="C357" i="5" s="1"/>
  <c r="C356" i="5"/>
  <c r="D355" i="5"/>
  <c r="C355" i="5" s="1"/>
  <c r="B355" i="5"/>
  <c r="D354" i="5"/>
  <c r="C354" i="5" s="1"/>
  <c r="B354" i="5"/>
  <c r="C353" i="5"/>
  <c r="D352" i="5"/>
  <c r="B352" i="5"/>
  <c r="C351" i="5"/>
  <c r="D350" i="5"/>
  <c r="C350" i="5"/>
  <c r="B350" i="5"/>
  <c r="B349" i="5"/>
  <c r="C348" i="5"/>
  <c r="D347" i="5"/>
  <c r="C347" i="5"/>
  <c r="B347" i="5"/>
  <c r="D346" i="5"/>
  <c r="C346" i="5"/>
  <c r="B346" i="5"/>
  <c r="C345" i="5"/>
  <c r="D344" i="5"/>
  <c r="B344" i="5"/>
  <c r="B334" i="5" s="1"/>
  <c r="D343" i="5"/>
  <c r="C343" i="5" s="1"/>
  <c r="B343" i="5"/>
  <c r="C342" i="5"/>
  <c r="D341" i="5"/>
  <c r="B341" i="5"/>
  <c r="C341" i="5" s="1"/>
  <c r="D340" i="5"/>
  <c r="C340" i="5"/>
  <c r="B340" i="5"/>
  <c r="C339" i="5"/>
  <c r="D338" i="5"/>
  <c r="B338" i="5"/>
  <c r="C337" i="5"/>
  <c r="D336" i="5"/>
  <c r="C336" i="5" s="1"/>
  <c r="B336" i="5"/>
  <c r="B335" i="5"/>
  <c r="C332" i="5"/>
  <c r="D331" i="5"/>
  <c r="B331" i="5"/>
  <c r="C331" i="5" s="1"/>
  <c r="D330" i="5"/>
  <c r="C330" i="5"/>
  <c r="B330" i="5"/>
  <c r="B323" i="5" s="1"/>
  <c r="C329" i="5"/>
  <c r="D328" i="5"/>
  <c r="C328" i="5" s="1"/>
  <c r="B328" i="5"/>
  <c r="D327" i="5"/>
  <c r="C327" i="5"/>
  <c r="B327" i="5"/>
  <c r="C326" i="5"/>
  <c r="D325" i="5"/>
  <c r="B325" i="5"/>
  <c r="D324" i="5"/>
  <c r="C324" i="5" s="1"/>
  <c r="B324" i="5"/>
  <c r="C322" i="5"/>
  <c r="D321" i="5"/>
  <c r="B321" i="5"/>
  <c r="C321" i="5" s="1"/>
  <c r="D320" i="5"/>
  <c r="C320" i="5"/>
  <c r="B320" i="5"/>
  <c r="C319" i="5"/>
  <c r="D318" i="5"/>
  <c r="C318" i="5" s="1"/>
  <c r="B318" i="5"/>
  <c r="D317" i="5"/>
  <c r="C317" i="5"/>
  <c r="B317" i="5"/>
  <c r="C316" i="5"/>
  <c r="D315" i="5"/>
  <c r="B315" i="5"/>
  <c r="D314" i="5"/>
  <c r="D310" i="5" s="1"/>
  <c r="B314" i="5"/>
  <c r="C313" i="5"/>
  <c r="D312" i="5"/>
  <c r="B312" i="5"/>
  <c r="C312" i="5" s="1"/>
  <c r="D311" i="5"/>
  <c r="B311" i="5"/>
  <c r="C311" i="5" s="1"/>
  <c r="C309" i="5"/>
  <c r="D308" i="5"/>
  <c r="C308" i="5" s="1"/>
  <c r="B308" i="5"/>
  <c r="D307" i="5"/>
  <c r="D303" i="5" s="1"/>
  <c r="C303" i="5" s="1"/>
  <c r="C307" i="5"/>
  <c r="B307" i="5"/>
  <c r="C306" i="5"/>
  <c r="D305" i="5"/>
  <c r="C305" i="5" s="1"/>
  <c r="B305" i="5"/>
  <c r="D304" i="5"/>
  <c r="B304" i="5"/>
  <c r="B303" i="5"/>
  <c r="C302" i="5"/>
  <c r="D301" i="5"/>
  <c r="B301" i="5"/>
  <c r="C301" i="5" s="1"/>
  <c r="D300" i="5"/>
  <c r="C300" i="5"/>
  <c r="B300" i="5"/>
  <c r="B296" i="5" s="1"/>
  <c r="C296" i="5" s="1"/>
  <c r="C299" i="5"/>
  <c r="D298" i="5"/>
  <c r="C298" i="5" s="1"/>
  <c r="B298" i="5"/>
  <c r="D297" i="5"/>
  <c r="C297" i="5"/>
  <c r="B297" i="5"/>
  <c r="D296" i="5"/>
  <c r="C295" i="5"/>
  <c r="D294" i="5"/>
  <c r="B294" i="5"/>
  <c r="D293" i="5"/>
  <c r="C293" i="5" s="1"/>
  <c r="B293" i="5"/>
  <c r="C292" i="5"/>
  <c r="D291" i="5"/>
  <c r="B291" i="5"/>
  <c r="C291" i="5" s="1"/>
  <c r="D290" i="5"/>
  <c r="C290" i="5"/>
  <c r="B290" i="5"/>
  <c r="C288" i="5"/>
  <c r="D287" i="5"/>
  <c r="C287" i="5"/>
  <c r="B287" i="5"/>
  <c r="D286" i="5"/>
  <c r="C286" i="5"/>
  <c r="B286" i="5"/>
  <c r="C285" i="5"/>
  <c r="D284" i="5"/>
  <c r="B284" i="5"/>
  <c r="D283" i="5"/>
  <c r="C283" i="5" s="1"/>
  <c r="B283" i="5"/>
  <c r="C282" i="5"/>
  <c r="D281" i="5"/>
  <c r="B281" i="5"/>
  <c r="C281" i="5" s="1"/>
  <c r="D280" i="5"/>
  <c r="C280" i="5"/>
  <c r="B280" i="5"/>
  <c r="C279" i="5"/>
  <c r="D278" i="5"/>
  <c r="C278" i="5" s="1"/>
  <c r="B278" i="5"/>
  <c r="D277" i="5"/>
  <c r="D273" i="5" s="1"/>
  <c r="C277" i="5"/>
  <c r="B277" i="5"/>
  <c r="C276" i="5"/>
  <c r="D275" i="5"/>
  <c r="B275" i="5"/>
  <c r="D274" i="5"/>
  <c r="C274" i="5" s="1"/>
  <c r="B274" i="5"/>
  <c r="C272" i="5"/>
  <c r="D271" i="5"/>
  <c r="B271" i="5"/>
  <c r="C271" i="5" s="1"/>
  <c r="D270" i="5"/>
  <c r="C270" i="5"/>
  <c r="B270" i="5"/>
  <c r="C269" i="5"/>
  <c r="D268" i="5"/>
  <c r="C268" i="5" s="1"/>
  <c r="B268" i="5"/>
  <c r="D267" i="5"/>
  <c r="C267" i="5"/>
  <c r="B267" i="5"/>
  <c r="C266" i="5"/>
  <c r="D265" i="5"/>
  <c r="C265" i="5" s="1"/>
  <c r="B265" i="5"/>
  <c r="C264" i="5"/>
  <c r="D263" i="5"/>
  <c r="C263" i="5"/>
  <c r="B263" i="5"/>
  <c r="B262" i="5"/>
  <c r="C261" i="5"/>
  <c r="D260" i="5"/>
  <c r="C260" i="5"/>
  <c r="B260" i="5"/>
  <c r="C259" i="5"/>
  <c r="D258" i="5"/>
  <c r="C258" i="5" s="1"/>
  <c r="B258" i="5"/>
  <c r="D257" i="5"/>
  <c r="B257" i="5"/>
  <c r="C256" i="5"/>
  <c r="D255" i="5"/>
  <c r="C255" i="5" s="1"/>
  <c r="B255" i="5"/>
  <c r="D254" i="5"/>
  <c r="C254" i="5"/>
  <c r="B254" i="5"/>
  <c r="B250" i="5" s="1"/>
  <c r="C253" i="5"/>
  <c r="D252" i="5"/>
  <c r="C252" i="5" s="1"/>
  <c r="B252" i="5"/>
  <c r="D251" i="5"/>
  <c r="C251" i="5"/>
  <c r="B251" i="5"/>
  <c r="C249" i="5"/>
  <c r="D248" i="5"/>
  <c r="B248" i="5"/>
  <c r="D247" i="5"/>
  <c r="D240" i="5" s="1"/>
  <c r="B247" i="5"/>
  <c r="C246" i="5"/>
  <c r="D245" i="5"/>
  <c r="C245" i="5" s="1"/>
  <c r="B245" i="5"/>
  <c r="D244" i="5"/>
  <c r="C244" i="5"/>
  <c r="B244" i="5"/>
  <c r="C243" i="5"/>
  <c r="D242" i="5"/>
  <c r="C242" i="5" s="1"/>
  <c r="B242" i="5"/>
  <c r="D241" i="5"/>
  <c r="C241" i="5"/>
  <c r="B241" i="5"/>
  <c r="C239" i="5"/>
  <c r="D238" i="5"/>
  <c r="C238" i="5" s="1"/>
  <c r="B238" i="5"/>
  <c r="D237" i="5"/>
  <c r="C237" i="5" s="1"/>
  <c r="B237" i="5"/>
  <c r="C236" i="5"/>
  <c r="D235" i="5"/>
  <c r="C235" i="5" s="1"/>
  <c r="B235" i="5"/>
  <c r="D234" i="5"/>
  <c r="C234" i="5"/>
  <c r="B234" i="5"/>
  <c r="B227" i="5" s="1"/>
  <c r="C233" i="5"/>
  <c r="D232" i="5"/>
  <c r="C232" i="5" s="1"/>
  <c r="B232" i="5"/>
  <c r="D231" i="5"/>
  <c r="C231" i="5"/>
  <c r="B231" i="5"/>
  <c r="C230" i="5"/>
  <c r="D229" i="5"/>
  <c r="B229" i="5"/>
  <c r="D228" i="5"/>
  <c r="B228" i="5"/>
  <c r="C226" i="5"/>
  <c r="D225" i="5"/>
  <c r="C225" i="5" s="1"/>
  <c r="B225" i="5"/>
  <c r="D224" i="5"/>
  <c r="B224" i="5"/>
  <c r="C224" i="5" s="1"/>
  <c r="C223" i="5"/>
  <c r="D222" i="5"/>
  <c r="C222" i="5" s="1"/>
  <c r="B222" i="5"/>
  <c r="D221" i="5"/>
  <c r="C221" i="5"/>
  <c r="B221" i="5"/>
  <c r="C220" i="5"/>
  <c r="D219" i="5"/>
  <c r="B219" i="5"/>
  <c r="D218" i="5"/>
  <c r="C218" i="5" s="1"/>
  <c r="B218" i="5"/>
  <c r="C217" i="5"/>
  <c r="D216" i="5"/>
  <c r="B216" i="5"/>
  <c r="C215" i="5"/>
  <c r="D214" i="5"/>
  <c r="C214" i="5"/>
  <c r="B214" i="5"/>
  <c r="D213" i="5"/>
  <c r="D212" i="5"/>
  <c r="C211" i="5"/>
  <c r="D210" i="5"/>
  <c r="C210" i="5" s="1"/>
  <c r="B210" i="5"/>
  <c r="D209" i="5"/>
  <c r="C209" i="5" s="1"/>
  <c r="B209" i="5"/>
  <c r="B205" i="5" s="1"/>
  <c r="C208" i="5"/>
  <c r="D207" i="5"/>
  <c r="C207" i="5"/>
  <c r="B207" i="5"/>
  <c r="D206" i="5"/>
  <c r="B206" i="5"/>
  <c r="C206" i="5" s="1"/>
  <c r="C204" i="5"/>
  <c r="D203" i="5"/>
  <c r="C203" i="5" s="1"/>
  <c r="B203" i="5"/>
  <c r="D202" i="5"/>
  <c r="C202" i="5" s="1"/>
  <c r="B202" i="5"/>
  <c r="C201" i="5"/>
  <c r="D200" i="5"/>
  <c r="C200" i="5" s="1"/>
  <c r="B200" i="5"/>
  <c r="D199" i="5"/>
  <c r="C199" i="5" s="1"/>
  <c r="B199" i="5"/>
  <c r="D198" i="5"/>
  <c r="B198" i="5"/>
  <c r="C197" i="5"/>
  <c r="D196" i="5"/>
  <c r="B196" i="5"/>
  <c r="C196" i="5" s="1"/>
  <c r="D195" i="5"/>
  <c r="C195" i="5" s="1"/>
  <c r="B195" i="5"/>
  <c r="C194" i="5"/>
  <c r="D193" i="5"/>
  <c r="C193" i="5" s="1"/>
  <c r="B193" i="5"/>
  <c r="D192" i="5"/>
  <c r="C192" i="5" s="1"/>
  <c r="B192" i="5"/>
  <c r="C191" i="5"/>
  <c r="D190" i="5"/>
  <c r="B190" i="5"/>
  <c r="C189" i="5"/>
  <c r="D188" i="5"/>
  <c r="B188" i="5"/>
  <c r="C188" i="5" s="1"/>
  <c r="B187" i="5"/>
  <c r="C186" i="5"/>
  <c r="D185" i="5"/>
  <c r="C185" i="5"/>
  <c r="B185" i="5"/>
  <c r="D184" i="5"/>
  <c r="C184" i="5"/>
  <c r="B184" i="5"/>
  <c r="C183" i="5"/>
  <c r="D182" i="5"/>
  <c r="B182" i="5"/>
  <c r="D181" i="5"/>
  <c r="C181" i="5" s="1"/>
  <c r="B181" i="5"/>
  <c r="C180" i="5"/>
  <c r="D179" i="5"/>
  <c r="C179" i="5" s="1"/>
  <c r="B179" i="5"/>
  <c r="D178" i="5"/>
  <c r="C178" i="5"/>
  <c r="B178" i="5"/>
  <c r="C177" i="5"/>
  <c r="D176" i="5"/>
  <c r="B176" i="5"/>
  <c r="C175" i="5"/>
  <c r="D174" i="5"/>
  <c r="C174" i="5" s="1"/>
  <c r="B174" i="5"/>
  <c r="B173" i="5"/>
  <c r="B172" i="5"/>
  <c r="C171" i="5"/>
  <c r="D170" i="5"/>
  <c r="B170" i="5"/>
  <c r="D169" i="5"/>
  <c r="C169" i="5" s="1"/>
  <c r="B169" i="5"/>
  <c r="C168" i="5"/>
  <c r="D167" i="5"/>
  <c r="C167" i="5"/>
  <c r="B167" i="5"/>
  <c r="D166" i="5"/>
  <c r="B166" i="5"/>
  <c r="C165" i="5"/>
  <c r="D164" i="5"/>
  <c r="C164" i="5" s="1"/>
  <c r="B164" i="5"/>
  <c r="D163" i="5"/>
  <c r="B163" i="5"/>
  <c r="B162" i="5"/>
  <c r="C160" i="5"/>
  <c r="D159" i="5"/>
  <c r="C159" i="5" s="1"/>
  <c r="B159" i="5"/>
  <c r="D158" i="5"/>
  <c r="B158" i="5"/>
  <c r="B151" i="5" s="1"/>
  <c r="C157" i="5"/>
  <c r="D156" i="5"/>
  <c r="C156" i="5" s="1"/>
  <c r="B156" i="5"/>
  <c r="D155" i="5"/>
  <c r="D151" i="5" s="1"/>
  <c r="C155" i="5"/>
  <c r="B155" i="5"/>
  <c r="C154" i="5"/>
  <c r="D153" i="5"/>
  <c r="C153" i="5" s="1"/>
  <c r="B153" i="5"/>
  <c r="D152" i="5"/>
  <c r="B152" i="5"/>
  <c r="C150" i="5"/>
  <c r="D149" i="5"/>
  <c r="C149" i="5" s="1"/>
  <c r="B149" i="5"/>
  <c r="D148" i="5"/>
  <c r="C148" i="5"/>
  <c r="B148" i="5"/>
  <c r="C147" i="5"/>
  <c r="D146" i="5"/>
  <c r="C146" i="5" s="1"/>
  <c r="B146" i="5"/>
  <c r="D145" i="5"/>
  <c r="C145" i="5"/>
  <c r="B145" i="5"/>
  <c r="D143" i="5"/>
  <c r="C142" i="5"/>
  <c r="D141" i="5"/>
  <c r="C141" i="5" s="1"/>
  <c r="B141" i="5"/>
  <c r="D140" i="5"/>
  <c r="C140" i="5" s="1"/>
  <c r="B140" i="5"/>
  <c r="C139" i="5"/>
  <c r="D138" i="5"/>
  <c r="B138" i="5"/>
  <c r="C138" i="5" s="1"/>
  <c r="D137" i="5"/>
  <c r="C137" i="5"/>
  <c r="B137" i="5"/>
  <c r="C136" i="5"/>
  <c r="D135" i="5"/>
  <c r="C135" i="5"/>
  <c r="B135" i="5"/>
  <c r="D134" i="5"/>
  <c r="C134" i="5"/>
  <c r="B134" i="5"/>
  <c r="C133" i="5"/>
  <c r="D132" i="5"/>
  <c r="B132" i="5"/>
  <c r="B129" i="5" s="1"/>
  <c r="B125" i="5" s="1"/>
  <c r="C131" i="5"/>
  <c r="D130" i="5"/>
  <c r="B130" i="5"/>
  <c r="C130" i="5" s="1"/>
  <c r="C128" i="5"/>
  <c r="D127" i="5"/>
  <c r="C127" i="5" s="1"/>
  <c r="B127" i="5"/>
  <c r="D126" i="5"/>
  <c r="C126" i="5" s="1"/>
  <c r="B126" i="5"/>
  <c r="C124" i="5"/>
  <c r="D123" i="5"/>
  <c r="B123" i="5"/>
  <c r="D122" i="5"/>
  <c r="B122" i="5"/>
  <c r="C121" i="5"/>
  <c r="D120" i="5"/>
  <c r="B120" i="5"/>
  <c r="C120" i="5" s="1"/>
  <c r="D119" i="5"/>
  <c r="C119" i="5" s="1"/>
  <c r="B119" i="5"/>
  <c r="C118" i="5"/>
  <c r="D117" i="5"/>
  <c r="C117" i="5"/>
  <c r="B117" i="5"/>
  <c r="D116" i="5"/>
  <c r="C116" i="5" s="1"/>
  <c r="B116" i="5"/>
  <c r="C114" i="5"/>
  <c r="C113" i="5"/>
  <c r="D112" i="5"/>
  <c r="B112" i="5"/>
  <c r="C112" i="5" s="1"/>
  <c r="D111" i="5"/>
  <c r="C111" i="5"/>
  <c r="B111" i="5"/>
  <c r="D110" i="5"/>
  <c r="B110" i="5"/>
  <c r="C110" i="5" s="1"/>
  <c r="C108" i="5"/>
  <c r="D107" i="5"/>
  <c r="C107" i="5" s="1"/>
  <c r="B107" i="5"/>
  <c r="D106" i="5"/>
  <c r="C106" i="5" s="1"/>
  <c r="B106" i="5"/>
  <c r="D105" i="5"/>
  <c r="C105" i="5"/>
  <c r="B105" i="5"/>
  <c r="C104" i="5"/>
  <c r="D103" i="5"/>
  <c r="B103" i="5"/>
  <c r="D102" i="5"/>
  <c r="C102" i="5" s="1"/>
  <c r="B102" i="5"/>
  <c r="D101" i="5"/>
  <c r="C101" i="5" s="1"/>
  <c r="B101" i="5"/>
  <c r="C100" i="5"/>
  <c r="D99" i="5"/>
  <c r="C99" i="5" s="1"/>
  <c r="B99" i="5"/>
  <c r="D98" i="5"/>
  <c r="B98" i="5"/>
  <c r="C98" i="5" s="1"/>
  <c r="C97" i="5"/>
  <c r="D96" i="5"/>
  <c r="C96" i="5" s="1"/>
  <c r="B96" i="5"/>
  <c r="C95" i="5"/>
  <c r="C94" i="5"/>
  <c r="D93" i="5"/>
  <c r="C93" i="5" s="1"/>
  <c r="B93" i="5"/>
  <c r="B90" i="5" s="1"/>
  <c r="C92" i="5"/>
  <c r="D91" i="5"/>
  <c r="C91" i="5"/>
  <c r="B91" i="5"/>
  <c r="C89" i="5"/>
  <c r="D88" i="5"/>
  <c r="B88" i="5"/>
  <c r="C87" i="5"/>
  <c r="D86" i="5"/>
  <c r="B86" i="5"/>
  <c r="C86" i="5" s="1"/>
  <c r="B85" i="5"/>
  <c r="C84" i="5"/>
  <c r="D83" i="5"/>
  <c r="C83" i="5"/>
  <c r="B83" i="5"/>
  <c r="C82" i="5"/>
  <c r="C81" i="5"/>
  <c r="C80" i="5"/>
  <c r="D79" i="5"/>
  <c r="C79" i="5"/>
  <c r="B79" i="5"/>
  <c r="D78" i="5"/>
  <c r="C78" i="5" s="1"/>
  <c r="B78" i="5"/>
  <c r="C76" i="5"/>
  <c r="D75" i="5"/>
  <c r="B75" i="5"/>
  <c r="D74" i="5"/>
  <c r="B74" i="5"/>
  <c r="D73" i="5"/>
  <c r="C73" i="5" s="1"/>
  <c r="B73" i="5"/>
  <c r="C71" i="5"/>
  <c r="D70" i="5"/>
  <c r="B70" i="5"/>
  <c r="C70" i="5" s="1"/>
  <c r="D69" i="5"/>
  <c r="C69" i="5"/>
  <c r="B69" i="5"/>
  <c r="D68" i="5"/>
  <c r="B68" i="5"/>
  <c r="C67" i="5"/>
  <c r="D66" i="5"/>
  <c r="C66" i="5"/>
  <c r="B66" i="5"/>
  <c r="D65" i="5"/>
  <c r="C65" i="5"/>
  <c r="B65" i="5"/>
  <c r="D64" i="5"/>
  <c r="B64" i="5"/>
  <c r="C63" i="5"/>
  <c r="D62" i="5"/>
  <c r="C62" i="5" s="1"/>
  <c r="B62" i="5"/>
  <c r="D61" i="5"/>
  <c r="C61" i="5" s="1"/>
  <c r="B61" i="5"/>
  <c r="D60" i="5"/>
  <c r="C60" i="5" s="1"/>
  <c r="B60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D29" i="5"/>
  <c r="C29" i="5" s="1"/>
  <c r="B29" i="5"/>
  <c r="D20" i="5"/>
  <c r="C15" i="5" s="1"/>
  <c r="C20" i="5"/>
  <c r="B20" i="5"/>
  <c r="C19" i="5"/>
  <c r="C18" i="5"/>
  <c r="C17" i="5"/>
  <c r="D16" i="5"/>
  <c r="C16" i="5"/>
  <c r="B16" i="5"/>
  <c r="D15" i="5"/>
  <c r="B15" i="5"/>
  <c r="D14" i="5"/>
  <c r="C14" i="5"/>
  <c r="B14" i="5"/>
  <c r="D9" i="5"/>
  <c r="C9" i="5"/>
  <c r="B9" i="5"/>
  <c r="C8" i="5"/>
  <c r="C7" i="5"/>
  <c r="D6" i="5"/>
  <c r="C6" i="5"/>
  <c r="B6" i="5"/>
  <c r="D5" i="5"/>
  <c r="B5" i="5"/>
  <c r="C5" i="5" s="1"/>
  <c r="D4" i="5"/>
  <c r="C4" i="5" s="1"/>
  <c r="B4" i="5"/>
  <c r="C46" i="4"/>
  <c r="D45" i="4"/>
  <c r="C45" i="4" s="1"/>
  <c r="B45" i="4"/>
  <c r="C44" i="4"/>
  <c r="C43" i="4"/>
  <c r="C42" i="4"/>
  <c r="C41" i="4"/>
  <c r="D40" i="4"/>
  <c r="D47" i="4" s="1"/>
  <c r="B40" i="4"/>
  <c r="B47" i="4" s="1"/>
  <c r="C39" i="4"/>
  <c r="D38" i="4"/>
  <c r="C38" i="4" s="1"/>
  <c r="B38" i="4"/>
  <c r="D36" i="4"/>
  <c r="C36" i="4" s="1"/>
  <c r="B36" i="4"/>
  <c r="B32" i="4"/>
  <c r="C31" i="4"/>
  <c r="D30" i="4"/>
  <c r="B30" i="4"/>
  <c r="C29" i="4"/>
  <c r="D28" i="4"/>
  <c r="C28" i="4" s="1"/>
  <c r="B28" i="4"/>
  <c r="B27" i="4"/>
  <c r="D26" i="4"/>
  <c r="C26" i="4"/>
  <c r="B26" i="4"/>
  <c r="D17" i="4"/>
  <c r="C17" i="4" s="1"/>
  <c r="B17" i="4"/>
  <c r="C16" i="4"/>
  <c r="D15" i="4"/>
  <c r="C15" i="4" s="1"/>
  <c r="B15" i="4"/>
  <c r="D14" i="4"/>
  <c r="C14" i="4"/>
  <c r="B14" i="4"/>
  <c r="D13" i="4"/>
  <c r="C13" i="4"/>
  <c r="B13" i="4"/>
  <c r="D9" i="4"/>
  <c r="C9" i="4"/>
  <c r="B9" i="4"/>
  <c r="C8" i="4"/>
  <c r="D7" i="4"/>
  <c r="C7" i="4"/>
  <c r="B7" i="4"/>
  <c r="D6" i="4"/>
  <c r="C6" i="4" s="1"/>
  <c r="B6" i="4"/>
  <c r="D5" i="4"/>
  <c r="C5" i="4" s="1"/>
  <c r="B5" i="4"/>
  <c r="C144" i="3"/>
  <c r="C143" i="3"/>
  <c r="D142" i="3"/>
  <c r="B142" i="3"/>
  <c r="C142" i="3" s="1"/>
  <c r="C141" i="3"/>
  <c r="C140" i="3"/>
  <c r="C139" i="3"/>
  <c r="D138" i="3"/>
  <c r="C138" i="3"/>
  <c r="B138" i="3"/>
  <c r="C137" i="3"/>
  <c r="C136" i="3"/>
  <c r="C135" i="3"/>
  <c r="D134" i="3"/>
  <c r="B134" i="3"/>
  <c r="B114" i="3" s="1"/>
  <c r="C133" i="3"/>
  <c r="C132" i="3"/>
  <c r="C131" i="3"/>
  <c r="C130" i="3"/>
  <c r="D129" i="3"/>
  <c r="D145" i="3" s="1"/>
  <c r="B129" i="3"/>
  <c r="C128" i="3"/>
  <c r="C127" i="3"/>
  <c r="C126" i="3"/>
  <c r="C125" i="3"/>
  <c r="C124" i="3"/>
  <c r="C123" i="3"/>
  <c r="C122" i="3"/>
  <c r="D121" i="3"/>
  <c r="B121" i="3"/>
  <c r="C120" i="3"/>
  <c r="C119" i="3"/>
  <c r="D118" i="3"/>
  <c r="C118" i="3"/>
  <c r="B118" i="3"/>
  <c r="C117" i="3"/>
  <c r="C116" i="3"/>
  <c r="D115" i="3"/>
  <c r="C115" i="3" s="1"/>
  <c r="B115" i="3"/>
  <c r="D113" i="3"/>
  <c r="C113" i="3" s="1"/>
  <c r="B113" i="3"/>
  <c r="C103" i="3"/>
  <c r="C102" i="3"/>
  <c r="D101" i="3"/>
  <c r="B101" i="3"/>
  <c r="C100" i="3"/>
  <c r="C99" i="3"/>
  <c r="D98" i="3"/>
  <c r="C98" i="3"/>
  <c r="B98" i="3"/>
  <c r="C97" i="3"/>
  <c r="D96" i="3"/>
  <c r="C96" i="3" s="1"/>
  <c r="B96" i="3"/>
  <c r="C95" i="3"/>
  <c r="C94" i="3"/>
  <c r="C93" i="3"/>
  <c r="C92" i="3"/>
  <c r="C91" i="3"/>
  <c r="C90" i="3"/>
  <c r="C89" i="3"/>
  <c r="C88" i="3"/>
  <c r="C87" i="3"/>
  <c r="C86" i="3"/>
  <c r="C85" i="3"/>
  <c r="D84" i="3"/>
  <c r="C84" i="3" s="1"/>
  <c r="B84" i="3"/>
  <c r="C83" i="3"/>
  <c r="C82" i="3"/>
  <c r="C81" i="3"/>
  <c r="C80" i="3"/>
  <c r="D79" i="3"/>
  <c r="B79" i="3"/>
  <c r="B104" i="3" s="1"/>
  <c r="C78" i="3"/>
  <c r="D77" i="3"/>
  <c r="C77" i="3"/>
  <c r="B77" i="3"/>
  <c r="C76" i="3"/>
  <c r="D75" i="3"/>
  <c r="C75" i="3"/>
  <c r="B75" i="3"/>
  <c r="D73" i="3"/>
  <c r="C73" i="3" s="1"/>
  <c r="B73" i="3"/>
  <c r="C68" i="3"/>
  <c r="D67" i="3"/>
  <c r="C67" i="3" s="1"/>
  <c r="B67" i="3"/>
  <c r="C66" i="3"/>
  <c r="D65" i="3"/>
  <c r="B65" i="3"/>
  <c r="C65" i="3" s="1"/>
  <c r="C64" i="3"/>
  <c r="C63" i="3"/>
  <c r="C62" i="3"/>
  <c r="C61" i="3"/>
  <c r="C60" i="3"/>
  <c r="C59" i="3"/>
  <c r="C58" i="3"/>
  <c r="C57" i="3"/>
  <c r="C56" i="3"/>
  <c r="C55" i="3"/>
  <c r="C54" i="3"/>
  <c r="D53" i="3"/>
  <c r="D69" i="3" s="1"/>
  <c r="C53" i="3"/>
  <c r="B53" i="3"/>
  <c r="C52" i="3"/>
  <c r="C51" i="3"/>
  <c r="C50" i="3"/>
  <c r="C49" i="3"/>
  <c r="D48" i="3"/>
  <c r="C48" i="3" s="1"/>
  <c r="B48" i="3"/>
  <c r="C47" i="3"/>
  <c r="D46" i="3"/>
  <c r="D43" i="3" s="1"/>
  <c r="B46" i="3"/>
  <c r="C45" i="3"/>
  <c r="D44" i="3"/>
  <c r="C44" i="3" s="1"/>
  <c r="B44" i="3"/>
  <c r="D42" i="3"/>
  <c r="B42" i="3"/>
  <c r="B33" i="3"/>
  <c r="C32" i="3"/>
  <c r="C31" i="3"/>
  <c r="C30" i="3"/>
  <c r="D29" i="3"/>
  <c r="B29" i="3"/>
  <c r="C28" i="3"/>
  <c r="C27" i="3"/>
  <c r="C26" i="3"/>
  <c r="C25" i="3"/>
  <c r="C24" i="3"/>
  <c r="C23" i="3"/>
  <c r="C22" i="3"/>
  <c r="D21" i="3"/>
  <c r="B21" i="3"/>
  <c r="C21" i="3" s="1"/>
  <c r="B20" i="3"/>
  <c r="D19" i="3"/>
  <c r="B19" i="3"/>
  <c r="C19" i="3" s="1"/>
  <c r="D15" i="3"/>
  <c r="C15" i="3"/>
  <c r="B15" i="3"/>
  <c r="C14" i="3"/>
  <c r="C13" i="3"/>
  <c r="C12" i="3"/>
  <c r="C11" i="3"/>
  <c r="C10" i="3"/>
  <c r="C9" i="3"/>
  <c r="C8" i="3"/>
  <c r="D7" i="3"/>
  <c r="B7" i="3"/>
  <c r="C7" i="3" s="1"/>
  <c r="D6" i="3"/>
  <c r="C6" i="3" s="1"/>
  <c r="B6" i="3"/>
  <c r="D5" i="3"/>
  <c r="C5" i="3" s="1"/>
  <c r="B5" i="3"/>
  <c r="D37" i="2"/>
  <c r="B37" i="2"/>
  <c r="D36" i="2"/>
  <c r="B36" i="2"/>
  <c r="D35" i="2"/>
  <c r="B35" i="2"/>
  <c r="D34" i="2"/>
  <c r="C34" i="2"/>
  <c r="B34" i="2"/>
  <c r="D33" i="2"/>
  <c r="C33" i="2"/>
  <c r="B33" i="2"/>
  <c r="D27" i="2"/>
  <c r="C27" i="2"/>
  <c r="B27" i="2"/>
  <c r="D26" i="2"/>
  <c r="C26" i="2"/>
  <c r="B26" i="2"/>
  <c r="D22" i="2"/>
  <c r="B22" i="2"/>
  <c r="C21" i="2"/>
  <c r="C20" i="2"/>
  <c r="D19" i="2"/>
  <c r="C19" i="2" s="1"/>
  <c r="B19" i="2"/>
  <c r="D18" i="2"/>
  <c r="C18" i="2"/>
  <c r="B18" i="2"/>
  <c r="D14" i="2"/>
  <c r="D23" i="2" s="1"/>
  <c r="D30" i="2" s="1"/>
  <c r="B14" i="2"/>
  <c r="C13" i="2"/>
  <c r="C12" i="2"/>
  <c r="C11" i="2" s="1"/>
  <c r="D11" i="2"/>
  <c r="B11" i="2"/>
  <c r="C10" i="2"/>
  <c r="C9" i="2"/>
  <c r="D8" i="2"/>
  <c r="B8" i="2"/>
  <c r="D7" i="2"/>
  <c r="B7" i="2"/>
  <c r="C7" i="2" s="1"/>
  <c r="C22" i="2" l="1"/>
  <c r="B23" i="2"/>
  <c r="B30" i="2" s="1"/>
  <c r="B462" i="5"/>
  <c r="C69" i="3"/>
  <c r="D361" i="5"/>
  <c r="C361" i="5" s="1"/>
  <c r="D360" i="5"/>
  <c r="C360" i="5" s="1"/>
  <c r="C364" i="5"/>
  <c r="C29" i="3"/>
  <c r="D20" i="3"/>
  <c r="C134" i="3"/>
  <c r="C198" i="5"/>
  <c r="C471" i="5"/>
  <c r="B59" i="5"/>
  <c r="C68" i="5"/>
  <c r="C122" i="5"/>
  <c r="D115" i="5"/>
  <c r="C8" i="2"/>
  <c r="C14" i="2"/>
  <c r="B43" i="3"/>
  <c r="C43" i="3" s="1"/>
  <c r="B69" i="3"/>
  <c r="C101" i="3"/>
  <c r="C74" i="5"/>
  <c r="D85" i="5"/>
  <c r="C88" i="5"/>
  <c r="C219" i="5"/>
  <c r="C464" i="5"/>
  <c r="D27" i="4"/>
  <c r="C27" i="4" s="1"/>
  <c r="D32" i="4"/>
  <c r="C32" i="4" s="1"/>
  <c r="C30" i="4"/>
  <c r="C37" i="4"/>
  <c r="C103" i="5"/>
  <c r="C123" i="5"/>
  <c r="C158" i="5"/>
  <c r="C275" i="5"/>
  <c r="C294" i="5"/>
  <c r="C315" i="5"/>
  <c r="C344" i="5"/>
  <c r="B392" i="5"/>
  <c r="C398" i="5"/>
  <c r="C421" i="5"/>
  <c r="C535" i="5"/>
  <c r="D567" i="5"/>
  <c r="C576" i="5"/>
  <c r="C589" i="5"/>
  <c r="C75" i="5"/>
  <c r="D90" i="5"/>
  <c r="C90" i="5" s="1"/>
  <c r="C132" i="5"/>
  <c r="D129" i="5"/>
  <c r="C152" i="5"/>
  <c r="C166" i="5"/>
  <c r="D335" i="5"/>
  <c r="C335" i="5" s="1"/>
  <c r="C338" i="5"/>
  <c r="B476" i="5"/>
  <c r="B461" i="5" s="1"/>
  <c r="B145" i="3"/>
  <c r="C145" i="3" s="1"/>
  <c r="B74" i="3"/>
  <c r="C64" i="5"/>
  <c r="D59" i="5"/>
  <c r="C59" i="5" s="1"/>
  <c r="C228" i="5"/>
  <c r="C248" i="5"/>
  <c r="D518" i="5"/>
  <c r="C518" i="5" s="1"/>
  <c r="C522" i="5"/>
  <c r="C572" i="5"/>
  <c r="B567" i="5"/>
  <c r="C46" i="3"/>
  <c r="B333" i="5"/>
  <c r="B484" i="5"/>
  <c r="C488" i="5"/>
  <c r="B483" i="5"/>
  <c r="C483" i="5" s="1"/>
  <c r="D33" i="3"/>
  <c r="D74" i="3"/>
  <c r="D104" i="3"/>
  <c r="C129" i="3"/>
  <c r="B77" i="5"/>
  <c r="B72" i="5" s="1"/>
  <c r="B115" i="5"/>
  <c r="B109" i="5" s="1"/>
  <c r="C229" i="5"/>
  <c r="D349" i="5"/>
  <c r="C349" i="5" s="1"/>
  <c r="C352" i="5"/>
  <c r="C456" i="5"/>
  <c r="C481" i="5"/>
  <c r="C494" i="5"/>
  <c r="C182" i="5"/>
  <c r="B213" i="5"/>
  <c r="C213" i="5" s="1"/>
  <c r="B212" i="5"/>
  <c r="C212" i="5" s="1"/>
  <c r="C216" i="5"/>
  <c r="B240" i="5"/>
  <c r="C240" i="5" s="1"/>
  <c r="C284" i="5"/>
  <c r="C304" i="5"/>
  <c r="C325" i="5"/>
  <c r="C381" i="5"/>
  <c r="C430" i="5"/>
  <c r="C444" i="5"/>
  <c r="B37" i="4"/>
  <c r="B144" i="5"/>
  <c r="B143" i="5"/>
  <c r="C143" i="5" s="1"/>
  <c r="D162" i="5"/>
  <c r="C162" i="5" s="1"/>
  <c r="C176" i="5"/>
  <c r="D173" i="5"/>
  <c r="C173" i="5" s="1"/>
  <c r="C424" i="5"/>
  <c r="D413" i="5"/>
  <c r="C413" i="5" s="1"/>
  <c r="C79" i="3"/>
  <c r="C121" i="3"/>
  <c r="C151" i="5"/>
  <c r="B451" i="5"/>
  <c r="B450" i="5"/>
  <c r="D596" i="5"/>
  <c r="C596" i="5" s="1"/>
  <c r="C600" i="5"/>
  <c r="D595" i="5"/>
  <c r="C595" i="5" s="1"/>
  <c r="D38" i="2"/>
  <c r="C163" i="5"/>
  <c r="C170" i="5"/>
  <c r="D227" i="5"/>
  <c r="C227" i="5" s="1"/>
  <c r="B273" i="5"/>
  <c r="C273" i="5" s="1"/>
  <c r="C370" i="5"/>
  <c r="C410" i="5"/>
  <c r="D450" i="5"/>
  <c r="C450" i="5" s="1"/>
  <c r="C484" i="5"/>
  <c r="C42" i="3"/>
  <c r="B38" i="2"/>
  <c r="C47" i="4"/>
  <c r="D187" i="5"/>
  <c r="C190" i="5"/>
  <c r="B289" i="5"/>
  <c r="B310" i="5"/>
  <c r="C310" i="5" s="1"/>
  <c r="D323" i="5"/>
  <c r="C323" i="5" s="1"/>
  <c r="C505" i="5"/>
  <c r="B530" i="5"/>
  <c r="C530" i="5" s="1"/>
  <c r="B615" i="5"/>
  <c r="D205" i="5"/>
  <c r="C205" i="5" s="1"/>
  <c r="D407" i="5"/>
  <c r="C407" i="5" s="1"/>
  <c r="B413" i="5"/>
  <c r="D451" i="5"/>
  <c r="C451" i="5" s="1"/>
  <c r="B497" i="5"/>
  <c r="C497" i="5" s="1"/>
  <c r="B507" i="5"/>
  <c r="C507" i="5" s="1"/>
  <c r="C641" i="5"/>
  <c r="D114" i="3"/>
  <c r="C114" i="3" s="1"/>
  <c r="D37" i="4"/>
  <c r="C247" i="5"/>
  <c r="C257" i="5"/>
  <c r="D262" i="5"/>
  <c r="C262" i="5" s="1"/>
  <c r="D468" i="5"/>
  <c r="B508" i="5"/>
  <c r="C508" i="5" s="1"/>
  <c r="D637" i="5"/>
  <c r="C637" i="5" s="1"/>
  <c r="B529" i="5"/>
  <c r="B549" i="5"/>
  <c r="D615" i="5"/>
  <c r="D289" i="5"/>
  <c r="C314" i="5"/>
  <c r="B435" i="5"/>
  <c r="C454" i="5"/>
  <c r="C480" i="5"/>
  <c r="D529" i="5"/>
  <c r="C534" i="5"/>
  <c r="D549" i="5"/>
  <c r="C554" i="5"/>
  <c r="C564" i="5"/>
  <c r="B653" i="5"/>
  <c r="D679" i="5"/>
  <c r="C40" i="4"/>
  <c r="B412" i="5"/>
  <c r="C412" i="5" s="1"/>
  <c r="B654" i="5"/>
  <c r="C654" i="5" s="1"/>
  <c r="D144" i="5"/>
  <c r="C144" i="5" s="1"/>
  <c r="C23" i="2" l="1"/>
  <c r="B686" i="5"/>
  <c r="B161" i="5"/>
  <c r="B31" i="5" s="1"/>
  <c r="C187" i="5"/>
  <c r="D172" i="5"/>
  <c r="D109" i="5"/>
  <c r="C109" i="5" s="1"/>
  <c r="C115" i="5"/>
  <c r="D653" i="5"/>
  <c r="C653" i="5" s="1"/>
  <c r="C679" i="5"/>
  <c r="D604" i="5"/>
  <c r="C604" i="5" s="1"/>
  <c r="C615" i="5"/>
  <c r="D610" i="5"/>
  <c r="C549" i="5"/>
  <c r="D250" i="5"/>
  <c r="C250" i="5" s="1"/>
  <c r="C129" i="5"/>
  <c r="D125" i="5"/>
  <c r="C125" i="5" s="1"/>
  <c r="C476" i="5"/>
  <c r="C529" i="5"/>
  <c r="B30" i="5"/>
  <c r="B604" i="5"/>
  <c r="B610" i="5"/>
  <c r="D77" i="5"/>
  <c r="C85" i="5"/>
  <c r="D461" i="5"/>
  <c r="C461" i="5" s="1"/>
  <c r="C468" i="5"/>
  <c r="D462" i="5"/>
  <c r="C462" i="5" s="1"/>
  <c r="B496" i="5"/>
  <c r="D435" i="5"/>
  <c r="C435" i="5" s="1"/>
  <c r="C74" i="3"/>
  <c r="C104" i="3"/>
  <c r="D392" i="5"/>
  <c r="C392" i="5" s="1"/>
  <c r="D333" i="5"/>
  <c r="C333" i="5" s="1"/>
  <c r="D496" i="5"/>
  <c r="C289" i="5"/>
  <c r="D646" i="5"/>
  <c r="C646" i="5" s="1"/>
  <c r="C20" i="3"/>
  <c r="C33" i="3"/>
  <c r="D334" i="5"/>
  <c r="C334" i="5" s="1"/>
  <c r="C567" i="5"/>
  <c r="C610" i="5" l="1"/>
  <c r="D72" i="5"/>
  <c r="C77" i="5"/>
  <c r="C172" i="5"/>
  <c r="D161" i="5"/>
  <c r="C161" i="5" s="1"/>
  <c r="C496" i="5"/>
  <c r="C72" i="5" l="1"/>
  <c r="D30" i="5"/>
  <c r="C30" i="5" s="1"/>
  <c r="D686" i="5"/>
  <c r="C686" i="5" s="1"/>
  <c r="D31" i="5"/>
  <c r="C31" i="5" s="1"/>
</calcChain>
</file>

<file path=xl/sharedStrings.xml><?xml version="1.0" encoding="utf-8"?>
<sst xmlns="http://schemas.openxmlformats.org/spreadsheetml/2006/main" count="986" uniqueCount="327">
  <si>
    <t>I. OPĆI DIO</t>
  </si>
  <si>
    <t>A. SAŽETAK  RAČUNA PRIHODA I RASHODA</t>
  </si>
  <si>
    <t>Brojčana oznaka i naziv</t>
  </si>
  <si>
    <t>Tekući plan
2026.</t>
  </si>
  <si>
    <t>Povećanje / smanjenje plana</t>
  </si>
  <si>
    <t>Rebalans
2026.</t>
  </si>
  <si>
    <t>1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</si>
  <si>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</si>
  <si>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</si>
  <si>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</si>
  <si>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</si>
  <si>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</si>
  <si>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</si>
  <si>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</si>
  <si>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</si>
  <si>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</si>
  <si>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</si>
  <si>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NETO FINANCIRANJE (8 - 5)</t>
  </si>
  <si>
    <t xml:space="preserve">VIŠAK/MANJAK + NETO FINANCIRANJE </t>
  </si>
  <si>
    <t>C. PRENESENI VIŠAK ILI MANJAK</t>
  </si>
  <si>
    <t>PRIJENOS VIŠKA/MANJKA IZ PRETHODNE(IH) GODINE</t>
  </si>
  <si>
    <t>PRIJENOS VIŠKA/MANJKA U SLJEDEĆE RAZDOBLJE</t>
  </si>
  <si>
    <t>VIŠAK/MANJAK + NETO FINANCIRANJE + PRIJENOS VIŠKA/MANJKA IZ PRETHODNE(IH) GODINE - PRIJENOS VIŠKA/MANJKA U SLJEDEĆE RAZDOBLJE</t>
  </si>
  <si>
    <t>D. VIŠEGODIŠNJI PLAN URAVNOTEŽENJA</t>
  </si>
  <si>
    <t>VIŠAK/MANJAK IZ PORETHODNE(IH) GODINE KOJI ĆE SE RASPOREDITI/POKRITI</t>
  </si>
  <si>
    <t>VIŠAK/MANJAK TEKUĆE GODINE</t>
  </si>
  <si>
    <t>A. RAČUN PRIHODA I RASHODA</t>
  </si>
  <si>
    <t xml:space="preserve">A1. PRIHODI I RASHODI PREMA EKONOMSKOJ KLASIFIKACIJI </t>
  </si>
  <si>
    <t>Brojčana oznaka i naziv grupe</t>
  </si>
  <si>
    <t>UKUPNO PRIHODI</t>
  </si>
  <si>
    <t xml:space="preserve"> 61 Prihodi od poreza</t>
  </si>
  <si>
    <t xml:space="preserve"> 63 Pomoći iz inozemstva i od subjekata unutar općeg proračuna</t>
  </si>
  <si>
    <t xml:space="preserve"> 64 Prihodi od imovine</t>
  </si>
  <si>
    <t xml:space="preserve"> 65 Prihodi od upravnih i admin. pristojbi, pristojbi po posebn.propisima i naknada</t>
  </si>
  <si>
    <t xml:space="preserve"> 66 Prihodi od prod.proizv.i robe te pruž.usl.i prih.od donac.te povr.po protes.jam.</t>
  </si>
  <si>
    <t xml:space="preserve"> 67 Prihodi iz nadležnog proračuna i od HZZO-a temeljem ugovornih obveza</t>
  </si>
  <si>
    <t xml:space="preserve"> 68 Kazne, upravne mjere i ostali prihodi</t>
  </si>
  <si>
    <t>SVEUKUPNO:</t>
  </si>
  <si>
    <t>UKUPNO RASHODI</t>
  </si>
  <si>
    <t xml:space="preserve"> 31 Rashodi za zaposlene</t>
  </si>
  <si>
    <t xml:space="preserve"> 32 Materijalni rashodi</t>
  </si>
  <si>
    <t xml:space="preserve"> 34 Financijski rashodi</t>
  </si>
  <si>
    <t xml:space="preserve"> 35 Subvencije</t>
  </si>
  <si>
    <t xml:space="preserve"> 36 Pomoći dane u inozemstvo i unutar općeg proračuna</t>
  </si>
  <si>
    <t xml:space="preserve"> 37 Naknade građanima i kućanstvima na temelju osiguranja i druge naknade</t>
  </si>
  <si>
    <t xml:space="preserve"> 38 Rashodi za donacije, kazne, naknade šteta i kapitalne pomoći</t>
  </si>
  <si>
    <t xml:space="preserve"> 41 Rashodi za nabavu neproizvedene dugotrajne imovine</t>
  </si>
  <si>
    <t xml:space="preserve"> 42 Rashodi za nabavu proizvedene dugotrajne imovine</t>
  </si>
  <si>
    <t xml:space="preserve"> 45 Rashodi za dodatna ulaganja na nefinancijskoj imovini</t>
  </si>
  <si>
    <t>A2. PRIHODI I RASHODI PREMA IZVORIMA FINANCIRANJA</t>
  </si>
  <si>
    <t>Rebalns
2026.</t>
  </si>
  <si>
    <t>1 OPĆI PRIHODI I PRIMICI</t>
  </si>
  <si>
    <t xml:space="preserve"> 11 Opći prihodi i primici</t>
  </si>
  <si>
    <t>3 VLASTITI PRIHODI</t>
  </si>
  <si>
    <t xml:space="preserve"> 31 Vlastiti prihodi                       (6615)</t>
  </si>
  <si>
    <t>4 PRIHODI ZA POSEBNE NAMJENE</t>
  </si>
  <si>
    <t xml:space="preserve"> 40 Prihodi od komunalne naknade i komunalnog doprinosa</t>
  </si>
  <si>
    <t xml:space="preserve"> 41 Prihodi za posebne namjene       (652,653)</t>
  </si>
  <si>
    <t xml:space="preserve"> 42 Prihodi od spomeničke rente</t>
  </si>
  <si>
    <t xml:space="preserve"> 43 Ostali prihodi za posebne namjene-vrtić</t>
  </si>
  <si>
    <t>5 POMOĆI</t>
  </si>
  <si>
    <t xml:space="preserve"> 50 Pomoći iz državnog proračuna</t>
  </si>
  <si>
    <t xml:space="preserve"> 51 Pomoći iz županijskog proračuna</t>
  </si>
  <si>
    <t xml:space="preserve"> 510 Programi Unije</t>
  </si>
  <si>
    <t xml:space="preserve"> 52 Ostale pomoći</t>
  </si>
  <si>
    <t xml:space="preserve"> 53 Pomoći od izvan pro.kor.-ŽUC, Hrv. vode,HZZ</t>
  </si>
  <si>
    <t xml:space="preserve"> 54 Pomoći- EU fondovi                 (638)</t>
  </si>
  <si>
    <t xml:space="preserve"> 55 Pomoći od zavoda za zapošljavanje (634)</t>
  </si>
  <si>
    <t xml:space="preserve"> 56 Pomoći- ostali prihodi</t>
  </si>
  <si>
    <t xml:space="preserve"> 563 Europski fond za regionalni razvoj (EFRR)</t>
  </si>
  <si>
    <t xml:space="preserve"> 565 Europski poljoprivredni fond za ruralni razvoj (EPFRR)</t>
  </si>
  <si>
    <t xml:space="preserve"> 581 Mehanizam za oporavak i otpornost - bespovratna sredstva</t>
  </si>
  <si>
    <t>6 DONACIJE</t>
  </si>
  <si>
    <t xml:space="preserve"> 61 Donacije</t>
  </si>
  <si>
    <t>7 PRIHODI OD PRODAJE ILI ZAMJENE NEFINANC. IMOVINE I NAKNADE S NASLOVA OSIGURANJA</t>
  </si>
  <si>
    <t xml:space="preserve"> 71 Prihodi od prodaje ili zamjene nefin.imovine</t>
  </si>
  <si>
    <t>8 NAMJENSKI PRIMICI</t>
  </si>
  <si>
    <t xml:space="preserve"> 81 Namjenski primici- od fin. im. i zaduživanja</t>
  </si>
  <si>
    <t xml:space="preserve"> 810 Namjenski primici od zaduživanja - ostali</t>
  </si>
  <si>
    <t xml:space="preserve">9 </t>
  </si>
  <si>
    <t xml:space="preserve"> 91 Preneseni višak</t>
  </si>
  <si>
    <t xml:space="preserve"> 95 Preneseni višak-pomoć iz drž.proračuna</t>
  </si>
  <si>
    <t>A3. RASHODI PREMA FUNKCIJSKOJ KLASIFIKACIJI</t>
  </si>
  <si>
    <t>01 Opće javne usluge</t>
  </si>
  <si>
    <t xml:space="preserve"> 011 Izvršna i zakonodavna tijela, fi nancijski i fi skalni poslovi, vanjski poslovi</t>
  </si>
  <si>
    <t xml:space="preserve"> 013 Opće usluge</t>
  </si>
  <si>
    <t>03 Javni red i sigurnost</t>
  </si>
  <si>
    <t xml:space="preserve"> 032 Usluge protupožarne zaštite</t>
  </si>
  <si>
    <t xml:space="preserve"> 036 Rashodi za javni red i sigurnost koji nisu drugdje svrstani</t>
  </si>
  <si>
    <t>04 Ekonomski poslovi</t>
  </si>
  <si>
    <t xml:space="preserve"> 041 Opći ekonomski, trgovački i poslovi vezani uz rad</t>
  </si>
  <si>
    <t xml:space="preserve"> 042 Poljoprivreda, šumarstvo, ribarstvo i lov</t>
  </si>
  <si>
    <t xml:space="preserve"> 043 Gorivo i energija</t>
  </si>
  <si>
    <t xml:space="preserve"> 045 Promet</t>
  </si>
  <si>
    <t xml:space="preserve"> 046 Komunikacije</t>
  </si>
  <si>
    <t xml:space="preserve"> 047 Ostale industrije</t>
  </si>
  <si>
    <t xml:space="preserve"> 049 Ekonomski poslovi koji nisu drugdje svrstani</t>
  </si>
  <si>
    <t>06 Usluge unaprjeđenja stanovanja i zajednice</t>
  </si>
  <si>
    <t xml:space="preserve"> 061 Razvoj stanovanja</t>
  </si>
  <si>
    <t xml:space="preserve"> 062 Razvoj zajednice</t>
  </si>
  <si>
    <t xml:space="preserve"> 064 Ulična rasvjeta</t>
  </si>
  <si>
    <t xml:space="preserve"> 066 Rashodi vezani uz stanovanje i kom. pogodnosti koji nisu drugdje svrstani</t>
  </si>
  <si>
    <t>08 Rekreacija, kultura i religija</t>
  </si>
  <si>
    <t xml:space="preserve"> 081 Službe rekreacije i spor</t>
  </si>
  <si>
    <t xml:space="preserve"> 082 Službe kulture</t>
  </si>
  <si>
    <t xml:space="preserve"> 084 Religijske i druge službe zajednice</t>
  </si>
  <si>
    <t>09 Obrazovanje</t>
  </si>
  <si>
    <t xml:space="preserve"> 091 Predškolsko i osnovno obrazovanje</t>
  </si>
  <si>
    <t xml:space="preserve"> 092 Srednjoškolsko obrazovanje</t>
  </si>
  <si>
    <t xml:space="preserve"> 094 Visoka naobrazba</t>
  </si>
  <si>
    <t>10 Socijalna zaštita</t>
  </si>
  <si>
    <t xml:space="preserve"> 104 Obitelj i djeca</t>
  </si>
  <si>
    <t xml:space="preserve"> 109 Aktivnosti socijalne zaštite koje nisu drugdje svrstane</t>
  </si>
  <si>
    <t>B. RAČUN FINANCIRANJA</t>
  </si>
  <si>
    <t xml:space="preserve">B1. RAČUN FINANCIRANJA PREMA EKONOMSKOJ KLASIFIKACIJI </t>
  </si>
  <si>
    <t>UKUPNO PRIMICI</t>
  </si>
  <si>
    <t xml:space="preserve"> 84 Primici od zaduživanja</t>
  </si>
  <si>
    <t>UKUPNO IZDACI</t>
  </si>
  <si>
    <t xml:space="preserve"> 54 Izdaci za otplatu glavnice primljenih kredita i zajmova</t>
  </si>
  <si>
    <t>B2. RAČUN FINANCIRANJA PREMA IZVORIMA FINANCIRANJA</t>
  </si>
  <si>
    <t>Novi plan 2026.</t>
  </si>
  <si>
    <t xml:space="preserve">POSEBNI DIO PO ORGANIZACIJSKOJ KLASIFIKACIJI </t>
  </si>
  <si>
    <t>PRIHODI I PRIMICI</t>
  </si>
  <si>
    <t>UKUPNO PRIHODI I PRIMICI</t>
  </si>
  <si>
    <t>001 OPĆINSKO VIJEĆE,NAČELNIK,JUO</t>
  </si>
  <si>
    <t xml:space="preserve"> 00102 JEDINSTVENI UPRAVNI ODJEL</t>
  </si>
  <si>
    <t xml:space="preserve"> 00103 PRORAČUNSKI KORISNIK DJEČJI VRTIĆ MAČIĆI RKP 52160</t>
  </si>
  <si>
    <t>RASHODI I IZDACI</t>
  </si>
  <si>
    <t>UKUPNO RASHODI I IZDACI</t>
  </si>
  <si>
    <t xml:space="preserve"> 00101 OPĆINSKO VIJEĆE I NAČELNIK</t>
  </si>
  <si>
    <t>II. POSEBNI DIO</t>
  </si>
  <si>
    <t xml:space="preserve"> 01 OPĆINSKO VIJEĆE I NAČELNIK</t>
  </si>
  <si>
    <t xml:space="preserve">            Rekapitulacija izvora financiranja</t>
  </si>
  <si>
    <t xml:space="preserve">            11 Opći prihodi i primici</t>
  </si>
  <si>
    <t xml:space="preserve">900.955,26 </t>
  </si>
  <si>
    <t xml:space="preserve">939.897,35 </t>
  </si>
  <si>
    <t xml:space="preserve">            31 Vlastiti prihodi                       (6615)</t>
  </si>
  <si>
    <t xml:space="preserve">14.100,00 </t>
  </si>
  <si>
    <t xml:space="preserve">            40 Prihodi od komunalne naknade i komunalnog doprinosa</t>
  </si>
  <si>
    <t xml:space="preserve">55.000,00 </t>
  </si>
  <si>
    <t xml:space="preserve">110.720,00 </t>
  </si>
  <si>
    <t xml:space="preserve">            41 Prihodi za posebne namjene       (652,653)</t>
  </si>
  <si>
    <t xml:space="preserve">0,00 </t>
  </si>
  <si>
    <t xml:space="preserve">            42 Prihodi od spomeničke rente</t>
  </si>
  <si>
    <t xml:space="preserve">100,00 </t>
  </si>
  <si>
    <t xml:space="preserve">            430 Ostali prihodi za posebne namjene- općina</t>
  </si>
  <si>
    <t xml:space="preserve">47.580,00 </t>
  </si>
  <si>
    <t xml:space="preserve">41.780,00 </t>
  </si>
  <si>
    <t xml:space="preserve">            50 Pomoći iz državnog proračuna</t>
  </si>
  <si>
    <t xml:space="preserve">370.500,00 </t>
  </si>
  <si>
    <t xml:space="preserve">432.988,00 </t>
  </si>
  <si>
    <t xml:space="preserve">            5012 Pomoći iz državnog proračuna kroz nacionalno sufinanciranje EU projekata</t>
  </si>
  <si>
    <t xml:space="preserve">122.677,39 </t>
  </si>
  <si>
    <t xml:space="preserve">            51 Pomoći iz županijskog proračuna</t>
  </si>
  <si>
    <t xml:space="preserve">            510 Programi Unije</t>
  </si>
  <si>
    <t xml:space="preserve">95.600,00 </t>
  </si>
  <si>
    <t xml:space="preserve">            52 Ostale pomoći</t>
  </si>
  <si>
    <t xml:space="preserve">657.226,44 </t>
  </si>
  <si>
    <t xml:space="preserve">332.998,44 </t>
  </si>
  <si>
    <t xml:space="preserve">            53 Pomoći od izvan pro.kor.-ŽUC, Hrv. vode,HZZ</t>
  </si>
  <si>
    <t xml:space="preserve">137.500,00 </t>
  </si>
  <si>
    <t xml:space="preserve">            54 Pomoći- EU fondovi                 (638)</t>
  </si>
  <si>
    <t xml:space="preserve">            56 Pomoći- ostali prihodi</t>
  </si>
  <si>
    <t xml:space="preserve">            563 Europski fond za regionalni razvoj (EFRR)</t>
  </si>
  <si>
    <t xml:space="preserve">900.000,00 </t>
  </si>
  <si>
    <t xml:space="preserve">            56300 Europski fond za regionalni razvoj - raspoloživ predujam</t>
  </si>
  <si>
    <t xml:space="preserve">            56311 Europski fond za regionalni razvoj - predfinanciranje iz izvora 11 Opći prihodi i primici</t>
  </si>
  <si>
    <t xml:space="preserve">            56381 Europski fond za regionalni razvoj - predfinanciranje iz izvora 81- kredit</t>
  </si>
  <si>
    <t xml:space="preserve">2.165.351,00 </t>
  </si>
  <si>
    <t xml:space="preserve">            565 Europski poljoprivredni fond za ruralni razvoj (EPFRR)</t>
  </si>
  <si>
    <t xml:space="preserve">300.000,00 </t>
  </si>
  <si>
    <t xml:space="preserve">466.225,00 </t>
  </si>
  <si>
    <t xml:space="preserve">            56511 Europski poljoprivredni fond za ruralni razvoj - predfinanciranje iz izvora 11 Opći prihodi i primic</t>
  </si>
  <si>
    <t xml:space="preserve">24.481,54 </t>
  </si>
  <si>
    <t xml:space="preserve">            56581 Europski poljop.fond-predfin.iz izvora 81-kreditno zad</t>
  </si>
  <si>
    <t xml:space="preserve">            581 Mehanizam za oporavak i otpornost - bespovratna sredstva</t>
  </si>
  <si>
    <t xml:space="preserve">1.055.870,00 </t>
  </si>
  <si>
    <t xml:space="preserve">1.055.861,36 </t>
  </si>
  <si>
    <t xml:space="preserve">            81 Namjenski primici- od fin. im. i zaduživanja</t>
  </si>
  <si>
    <t xml:space="preserve">            810 Namjenski primici od zaduživanja - ostali</t>
  </si>
  <si>
    <t xml:space="preserve">1.500.000,00 </t>
  </si>
  <si>
    <t xml:space="preserve">1.850.331,77 </t>
  </si>
  <si>
    <t xml:space="preserve">            91 Preneseni višak</t>
  </si>
  <si>
    <t xml:space="preserve">40.000,00 </t>
  </si>
  <si>
    <t xml:space="preserve">            952 Preneseni višak-pomoć iz drž.proračuna</t>
  </si>
  <si>
    <t xml:space="preserve">  1001 RAZVOJ CIVILNOG DRUŠTVA</t>
  </si>
  <si>
    <t xml:space="preserve">   A100101 Novorođene bebe</t>
  </si>
  <si>
    <t xml:space="preserve">    11 Opći prihodi i primici</t>
  </si>
  <si>
    <t xml:space="preserve">     3 Rashodi poslovanja</t>
  </si>
  <si>
    <t xml:space="preserve">      37 Naknade građanima i kućanstvima na temelju osiguranja i druge naknade</t>
  </si>
  <si>
    <t xml:space="preserve">   A100102 Crveni križ</t>
  </si>
  <si>
    <t xml:space="preserve">      38 Rashodi za donacije, kazne, naknade šteta i kapitalne pomoći</t>
  </si>
  <si>
    <t xml:space="preserve">   A100103 Donacije udrugama građana i socijalnim udrugama</t>
  </si>
  <si>
    <t xml:space="preserve">  1004 JAVNA UPRAVA I ADMINISTRACIJA</t>
  </si>
  <si>
    <t xml:space="preserve">   A100404 Naknade troškova osobama izvan radnog odnosa FP 0412</t>
  </si>
  <si>
    <t xml:space="preserve">      32 Materijalni rashodi</t>
  </si>
  <si>
    <t xml:space="preserve">   A100405 Ostali rashodi poslovanja FP 0460</t>
  </si>
  <si>
    <t xml:space="preserve">      34 Financijski rashodi</t>
  </si>
  <si>
    <t xml:space="preserve">     4 Rashodi za nabavu nefinancijske imovine</t>
  </si>
  <si>
    <t xml:space="preserve">      42 Rashodi za nabavu proizvedene dugotrajne imovine</t>
  </si>
  <si>
    <t xml:space="preserve">    50 Pomoći iz državnog proračuna</t>
  </si>
  <si>
    <t xml:space="preserve">     5 Izdaci za financijsku imovinu i otplate zajmova</t>
  </si>
  <si>
    <t xml:space="preserve">      54 Izdaci za otplatu glavnice primljenih kredita i zajmova</t>
  </si>
  <si>
    <t xml:space="preserve">    52 Ostale pomoći</t>
  </si>
  <si>
    <t xml:space="preserve">      41 Rashodi za nabavu neproizvedene dugotrajne imovine</t>
  </si>
  <si>
    <t xml:space="preserve">    56 Pomoći- ostali prihodi</t>
  </si>
  <si>
    <t xml:space="preserve">   A100407 Sufinanciranje rada političkih stranaka</t>
  </si>
  <si>
    <t xml:space="preserve">   A100408 Ostali troškovi - reprezentacija i obiljež FP 0472</t>
  </si>
  <si>
    <t xml:space="preserve">  1005 ORGANIZIRANJE I PROVOĐENJE ZAŠTITE I SPAŠAVANJA</t>
  </si>
  <si>
    <t xml:space="preserve">   A100501 Zaštita i spašavanje</t>
  </si>
  <si>
    <t xml:space="preserve">   A100502 DVD i Zagorska javna vatrogasna postrojba</t>
  </si>
  <si>
    <t xml:space="preserve">   K100501 Izgradnja i opremanje vatrogasnog doma</t>
  </si>
  <si>
    <t xml:space="preserve">    563 Europski fond za regionalni razvoj (EFRR)</t>
  </si>
  <si>
    <t xml:space="preserve">    56300 Europski fond za regionalni razvoj - raspoloživ predujam</t>
  </si>
  <si>
    <t xml:space="preserve">    56311 Europski fond za regionalni razvoj - predfinanciranje iz izvora 11 Opći prihodi i primici</t>
  </si>
  <si>
    <t xml:space="preserve">    56381 Europski fond za regionalni razvoj - predfinanciranje iz izvora 81- kredit</t>
  </si>
  <si>
    <t xml:space="preserve">  1006 RAZVOJ I UPRAVLJANJE SUSTAVA VODOOPSKRBE,ODVODNJE</t>
  </si>
  <si>
    <t xml:space="preserve">   A100601 Održavanje lokalnog vodovoda</t>
  </si>
  <si>
    <t xml:space="preserve">    41 Prihodi za posebne namjene       (652,653)</t>
  </si>
  <si>
    <t xml:space="preserve">    430 Ostali prihodi za posebne namjene- općina</t>
  </si>
  <si>
    <t xml:space="preserve">   A100602 Vodovodna mreža</t>
  </si>
  <si>
    <t xml:space="preserve">    51 Pomoći iz županijskog proračuna</t>
  </si>
  <si>
    <t xml:space="preserve">  1009  ODRŽAVANJE KOMUNALNE INFRASTRUKTURE</t>
  </si>
  <si>
    <t xml:space="preserve">   A100901 Javna rasvjeta - održavanje i potrošnja</t>
  </si>
  <si>
    <t xml:space="preserve">   A100902 Tekuće održavanje komunalne infrastrukture FP 0435</t>
  </si>
  <si>
    <t xml:space="preserve">    31 Vlastiti prihodi                       (6615)</t>
  </si>
  <si>
    <t xml:space="preserve">    40 Prihodi od komunalne naknade i komunalnog doprinosa</t>
  </si>
  <si>
    <t xml:space="preserve">   A100903 Tekuće održ.kom.infrast.-sigurnost prometovanja</t>
  </si>
  <si>
    <t xml:space="preserve">   A100906 Higijeničarske usluge</t>
  </si>
  <si>
    <t xml:space="preserve">   K100901 Asfaltiranje nerazvrstanih cesta</t>
  </si>
  <si>
    <t xml:space="preserve">      36 Pomoći dane u inozemstvo i unutar općeg proračuna</t>
  </si>
  <si>
    <t xml:space="preserve">      45 Rashodi za dodatna ulaganja na nefinancijskoj imovini</t>
  </si>
  <si>
    <t xml:space="preserve">    53 Pomoći od izvan pro.kor.-ŽUC, Hrv. vode,HZZ</t>
  </si>
  <si>
    <t xml:space="preserve">    91 Preneseni višak</t>
  </si>
  <si>
    <t xml:space="preserve">   K100902 Sanacija nestabilnih pokosa</t>
  </si>
  <si>
    <t xml:space="preserve">   K100904 Proširenje groblja</t>
  </si>
  <si>
    <t xml:space="preserve">   K100906 rekonstrukcija ceste- cesta pod mačanske brege</t>
  </si>
  <si>
    <t xml:space="preserve">    81 Namjenski primici- od fin. im. i zaduživanja</t>
  </si>
  <si>
    <t xml:space="preserve">    565 Europski poljoprivredni fond za ruralni razvoj (EPFRR)</t>
  </si>
  <si>
    <t xml:space="preserve">    810 Namjenski primici od zaduživanja - ostali</t>
  </si>
  <si>
    <t xml:space="preserve">    5012 Pomoći iz državnog proračuna kroz nacionalno sufinanciranje EU projekata</t>
  </si>
  <si>
    <t xml:space="preserve">    56581 Europski poljop.fond-predfin.iz izvora 81-kreditno zad</t>
  </si>
  <si>
    <t xml:space="preserve">   K100907 Uređenje groblja</t>
  </si>
  <si>
    <t xml:space="preserve">    56511 Europski poljoprivredni fond za ruralni razvoj - predfinanciranje iz izvora 11 Opći prihodi i primic</t>
  </si>
  <si>
    <t xml:space="preserve">   K100910 Izgradnja i opremanje dj.ig. u Peršavesi</t>
  </si>
  <si>
    <t xml:space="preserve">    952 Preneseni višak-pomoć iz drž.proračuna</t>
  </si>
  <si>
    <t xml:space="preserve">   K100911 Izgradnja i opremanje dj.igrališta u Komoru</t>
  </si>
  <si>
    <t xml:space="preserve">   K100912 Uređenje i opremanje dj.igrališta kod vrtića</t>
  </si>
  <si>
    <t xml:space="preserve">   K100913 Izgradnja nogostupa</t>
  </si>
  <si>
    <t xml:space="preserve">   K100914 Razvoj zelene infrastrukture-greenline Mače</t>
  </si>
  <si>
    <t xml:space="preserve">  1010 UPRAVLJANJE IMOVINOM</t>
  </si>
  <si>
    <t xml:space="preserve">   A101001 Održavanje groblja i javnih površina FP 0660</t>
  </si>
  <si>
    <t xml:space="preserve">    42 Prihodi od spomeničke rente</t>
  </si>
  <si>
    <t xml:space="preserve">   A101002 Održavanje društvenog doma i sajmišta FP 0435</t>
  </si>
  <si>
    <t xml:space="preserve">   A101003  Osiguranje imovine</t>
  </si>
  <si>
    <t xml:space="preserve">   A101004 Kupnja zemljišta</t>
  </si>
  <si>
    <t xml:space="preserve">   A101005 Službeni auto</t>
  </si>
  <si>
    <t xml:space="preserve">   A101006 Imovinsko-pravni odnosi-zgrada općine</t>
  </si>
  <si>
    <t xml:space="preserve">   K101001 Obnova zgrade općine</t>
  </si>
  <si>
    <t xml:space="preserve">   K101002 Pilot projekt-prenamjena postojeće zgrade u kulturni centar</t>
  </si>
  <si>
    <t xml:space="preserve">    54 Pomoći- EU fondovi                 (638)</t>
  </si>
  <si>
    <t xml:space="preserve">    581 Mehanizam za oporavak i otpornost - bespovratna sredstva</t>
  </si>
  <si>
    <t xml:space="preserve">  1011 JAČANJE GOSPODARSTVA</t>
  </si>
  <si>
    <t xml:space="preserve">   A101103 Subvencije obrtnicima i poduzetnicima</t>
  </si>
  <si>
    <t xml:space="preserve">      35 Subvencije</t>
  </si>
  <si>
    <t xml:space="preserve">   A101105 Donacija Turističkoj zajednici</t>
  </si>
  <si>
    <t xml:space="preserve">  1012 VISOKO OBRAZOVANJE</t>
  </si>
  <si>
    <t xml:space="preserve">   A101201 Stipendije za studente</t>
  </si>
  <si>
    <t xml:space="preserve">  1013 POTICANJE RAZVOJA TURIZMA</t>
  </si>
  <si>
    <t xml:space="preserve">   A101303 Poticanje razvoja turizma</t>
  </si>
  <si>
    <t xml:space="preserve">   A101304 Interreg-od građana za građane</t>
  </si>
  <si>
    <t xml:space="preserve">   A101305 Projekt "provod"</t>
  </si>
  <si>
    <t xml:space="preserve">    510 Programi Unije</t>
  </si>
  <si>
    <t xml:space="preserve">  1014 ZAŠTITA OKOLIŠA</t>
  </si>
  <si>
    <t xml:space="preserve">   A101401 Zbrinjavanje smeća</t>
  </si>
  <si>
    <t xml:space="preserve">   A101501 Projektna dokumentacija i elaborati FP 0490</t>
  </si>
  <si>
    <t xml:space="preserve">  1015 PROSTORNO UREĐENJE I UNAPREĐENJE STANOVANJA</t>
  </si>
  <si>
    <t xml:space="preserve">  1016 ZAŠTITA,OČUVANJE I UNAPREĐENJE ZDRAVLJA</t>
  </si>
  <si>
    <t xml:space="preserve">   A101061 Deratizacija</t>
  </si>
  <si>
    <t xml:space="preserve">  1017 PREDŠKOLSKI ODGOJ</t>
  </si>
  <si>
    <t xml:space="preserve">   A101701 Dječji vrtići i čuvaonice</t>
  </si>
  <si>
    <t xml:space="preserve">   A101705 Edukativne aktivnosti za djecu</t>
  </si>
  <si>
    <t xml:space="preserve">   A101706 Poboljšanje mat. uvjeta u dječjem vrtiću</t>
  </si>
  <si>
    <t xml:space="preserve">   A101707 Opremanje za novu skupinu</t>
  </si>
  <si>
    <t xml:space="preserve">  1018 OSNOVNO I SREDNJOŠKOLSKO OBRAZOVANJE</t>
  </si>
  <si>
    <t xml:space="preserve">   A101801 Prijevoz srednjoškolaca</t>
  </si>
  <si>
    <t xml:space="preserve">   A101802 Učeničke stipendije i nagrade</t>
  </si>
  <si>
    <t xml:space="preserve">   A101803 Sufinanciranje potreba u osnovnoj i srednjim školama FP 0912</t>
  </si>
  <si>
    <t xml:space="preserve">  1019 RAZVOJ SPORTA I REKREACIJE</t>
  </si>
  <si>
    <t xml:space="preserve">   A101901 Donacije udrugama u sportu</t>
  </si>
  <si>
    <t xml:space="preserve">   K101901 Pomoćno igralište</t>
  </si>
  <si>
    <t xml:space="preserve">  1020 PROMICANJE KULTURE</t>
  </si>
  <si>
    <t xml:space="preserve">   A100205 Manifestacija- Tamburaška noć</t>
  </si>
  <si>
    <t xml:space="preserve">   A100206 Ostale manifestacije i događanja</t>
  </si>
  <si>
    <t xml:space="preserve">   A102001 Donacije župama za crkve</t>
  </si>
  <si>
    <t xml:space="preserve">   A102002 Donacije udrugama u kulturi3</t>
  </si>
  <si>
    <t xml:space="preserve">   A102003 Manifestacije,događanja,priredbe FP 0411</t>
  </si>
  <si>
    <t xml:space="preserve">   A102004 Obilježavanje Dana Općine</t>
  </si>
  <si>
    <t xml:space="preserve">  1021 SOCIJALNA SKRB</t>
  </si>
  <si>
    <t xml:space="preserve">   A102102 Pomoć obiteljima i kućanstvima</t>
  </si>
  <si>
    <t xml:space="preserve"> 02 JEDINSTVENI UPRAVNI ODJEL</t>
  </si>
  <si>
    <t xml:space="preserve">283.661,44 </t>
  </si>
  <si>
    <t xml:space="preserve">294.651,44 </t>
  </si>
  <si>
    <t xml:space="preserve">28.000,00 </t>
  </si>
  <si>
    <t xml:space="preserve">7.188,86 </t>
  </si>
  <si>
    <t xml:space="preserve">            55 Pomoći od zavoda za zapošljavanje (634)</t>
  </si>
  <si>
    <t xml:space="preserve">   A100402 Rashodi za materijal i energiju FP 0412</t>
  </si>
  <si>
    <t xml:space="preserve">   A100403 Opći rashodi JUO FP 0111</t>
  </si>
  <si>
    <t xml:space="preserve">      31 Rashodi za zaposlene</t>
  </si>
  <si>
    <t xml:space="preserve">    55 Pomoći od zavoda za zapošljavanje (634)</t>
  </si>
  <si>
    <t xml:space="preserve">   A100406 Ostali rashodi poslovanja FP 0131</t>
  </si>
  <si>
    <t xml:space="preserve"> 03 PRORAČUNSKI KORISNIK DJEČJI VRTIĆ MAČIĆI RKP 52160</t>
  </si>
  <si>
    <t xml:space="preserve">368.250,00 </t>
  </si>
  <si>
    <t xml:space="preserve">            43 Ostali prihodi za posebne namjene-vrtić</t>
  </si>
  <si>
    <t xml:space="preserve">105.560,00 </t>
  </si>
  <si>
    <t xml:space="preserve">105.960,00 </t>
  </si>
  <si>
    <t xml:space="preserve">96.500,00 </t>
  </si>
  <si>
    <t xml:space="preserve">            61 Donacije</t>
  </si>
  <si>
    <t xml:space="preserve">1.000,00 </t>
  </si>
  <si>
    <t xml:space="preserve">   A101702 Dječji vrtić Mačići - redovna djelatnost</t>
  </si>
  <si>
    <t xml:space="preserve">    43 Ostali prihodi za posebne namjene-vrtić</t>
  </si>
  <si>
    <t xml:space="preserve">    61 Donacije</t>
  </si>
  <si>
    <t xml:space="preserve">   A101703 Dječji vrtić Mačići - djelatnost male škole</t>
  </si>
  <si>
    <t xml:space="preserve">   A101704 Dječji vrtić Mačići - program za djecu s teškoćama u razvoju</t>
  </si>
  <si>
    <t xml:space="preserve">   K101701 Dječji vrtić Mačići - nabava opreme</t>
  </si>
  <si>
    <t>PRVA IZMJENA I DOPUNA PRORAČUNA OPĆINE MAČE ZA 2026. GODINU</t>
  </si>
  <si>
    <t>NACRT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</si>
</sst>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72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right" vertical="center"/>
    </xf>
    <xf numFmtId="0" fontId="1" fillId="0" borderId="0" xfId="0" quotePrefix="1" applyFont="1"/>
    <xf numFmtId="0" fontId="11" fillId="0" borderId="0" xfId="0" applyFont="1"/>
    <xf numFmtId="0" fontId="12" fillId="0" borderId="0" xfId="0" applyFont="1"/>
    <xf numFmtId="0" fontId="4" fillId="2" borderId="1" xfId="0" applyFont="1" applyFill="1" applyBorder="1" applyAlignment="1">
      <alignment horizontal="left" vertical="center"/>
    </xf>
    <xf numFmtId="172" fontId="4" fillId="2" borderId="3" xfId="0" applyNumberFormat="1" applyFont="1" applyFill="1" applyBorder="1" applyAlignment="1">
      <alignment vertical="center"/>
    </xf>
    <xf numFmtId="172" fontId="4" fillId="2" borderId="3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left" vertical="center"/>
    </xf>
    <xf numFmtId="172" fontId="13" fillId="3" borderId="4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172" fontId="10" fillId="0" borderId="5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172" fontId="14" fillId="4" borderId="5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172" fontId="15" fillId="0" borderId="7" xfId="0" applyNumberFormat="1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172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0" fontId="8" fillId="5" borderId="5" xfId="0" applyFont="1" applyFill="1" applyBorder="1" applyAlignment="1">
      <alignment horizontal="left" vertical="center"/>
    </xf>
    <xf numFmtId="172" fontId="8" fillId="5" borderId="5" xfId="0" applyNumberFormat="1" applyFont="1" applyFill="1" applyBorder="1" applyAlignment="1">
      <alignment horizontal="right" vertical="center"/>
    </xf>
    <xf numFmtId="0" fontId="7" fillId="6" borderId="5" xfId="0" applyFont="1" applyFill="1" applyBorder="1" applyAlignment="1">
      <alignment horizontal="left" vertical="center"/>
    </xf>
    <xf numFmtId="172" fontId="7" fillId="6" borderId="5" xfId="0" applyNumberFormat="1" applyFont="1" applyFill="1" applyBorder="1" applyAlignment="1">
      <alignment horizontal="right" vertical="center"/>
    </xf>
    <xf numFmtId="0" fontId="16" fillId="7" borderId="5" xfId="0" applyFont="1" applyFill="1" applyBorder="1" applyAlignment="1">
      <alignment horizontal="left" vertical="center"/>
    </xf>
    <xf numFmtId="172" fontId="16" fillId="7" borderId="5" xfId="0" applyNumberFormat="1" applyFont="1" applyFill="1" applyBorder="1" applyAlignment="1">
      <alignment horizontal="right" vertical="center"/>
    </xf>
    <xf numFmtId="0" fontId="10" fillId="8" borderId="5" xfId="0" applyFont="1" applyFill="1" applyBorder="1" applyAlignment="1">
      <alignment horizontal="left" vertical="center"/>
    </xf>
    <xf numFmtId="172" fontId="10" fillId="8" borderId="5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1"/>
  <sheetViews>
    <sheetView tabSelected="1" zoomScaleNormal="100" workbookViewId="0">
      <pane ySplit="7" topLeftCell="A29" activePane="bottomLeft" state="frozen"/>
      <selection pane="bottomLeft" activeCell="D29" sqref="D29"/>
    </sheetView>
  </sheetViews>
  <sheetFormatPr defaultColWidth="9.109375" defaultRowHeight="14.4" x14ac:dyDescent="0.3"/>
  <cols>
    <col min="1" max="1" width="74" style="4" customWidth="1"/>
    <col min="2" max="4" width="19.6640625" style="4" customWidth="1"/>
  </cols>
  <sheetData>
    <row r="2" spans="1:4" s="5" customFormat="1" ht="20.100000000000001" customHeight="1" x14ac:dyDescent="0.25">
      <c r="A2" s="6"/>
      <c r="B2" s="7"/>
      <c r="C2" s="8"/>
      <c r="D2" s="7" t="s">
        <v>326</v>
      </c>
    </row>
    <row r="3" spans="1:4" s="9" customFormat="1" ht="30" customHeight="1" x14ac:dyDescent="0.3">
      <c r="A3" s="2" t="s">
        <v>325</v>
      </c>
      <c r="B3" s="2"/>
      <c r="C3" s="2"/>
      <c r="D3" s="2"/>
    </row>
    <row r="4" spans="1:4" s="9" customFormat="1" ht="30" customHeight="1" x14ac:dyDescent="0.3">
      <c r="A4" s="2" t="s">
        <v>0</v>
      </c>
      <c r="B4" s="2"/>
      <c r="C4" s="2"/>
      <c r="D4" s="2"/>
    </row>
    <row r="5" spans="1:4" s="10" customFormat="1" ht="24.9" customHeight="1" x14ac:dyDescent="0.3">
      <c r="A5" s="11" t="s">
        <v>1</v>
      </c>
      <c r="B5" s="1"/>
      <c r="C5" s="1"/>
      <c r="D5" s="1"/>
    </row>
    <row r="6" spans="1:4" ht="39.15" customHeight="1" x14ac:dyDescent="0.3">
      <c r="A6" s="13" t="s">
        <v>2</v>
      </c>
      <c r="B6" s="13" t="s">
        <v>3</v>
      </c>
      <c r="C6" s="13" t="s">
        <v>4</v>
      </c>
      <c r="D6" s="13" t="s">
        <v>5</v>
      </c>
    </row>
    <row r="7" spans="1:4" s="14" customFormat="1" ht="15.9" customHeight="1" x14ac:dyDescent="0.3">
      <c r="A7" s="15" t="s">
        <v>6</v>
      </c>
      <c r="B7" s="15">
        <f>COLUMN()</f>
        <v>2</v>
      </c>
      <c r="C7" s="15" t="str">
        <f>_xlfn.CONCAT(TEXT(COLUMN(),"@")," (",TEXT(D7,"@")," - ",TEXT(B7,"@"),")")</f>
        <v>3 (4 - 2)</v>
      </c>
      <c r="D7" s="15">
        <f>COLUMN()</f>
        <v>4</v>
      </c>
    </row>
    <row r="8" spans="1:4" s="14" customFormat="1" ht="30" customHeight="1" x14ac:dyDescent="0.3">
      <c r="A8" s="16" t="s">
        <v>7</v>
      </c>
      <c r="B8" s="17">
        <f>B9+B10</f>
        <v>5287092</v>
      </c>
      <c r="C8" s="17">
        <f>C9+C10</f>
        <v>-706990.78000000026</v>
      </c>
      <c r="D8" s="17">
        <f>D9+D10</f>
        <v>4580101.22</v>
      </c>
    </row>
    <row r="9" spans="1:4" s="14" customFormat="1" ht="24.9" customHeight="1" x14ac:dyDescent="0.3">
      <c r="A9" s="18" t="s">
        <v>8</v>
      </c>
      <c r="B9" s="19">
        <v>5287092</v>
      </c>
      <c r="C9" s="19">
        <f>D9-B9</f>
        <v>-706990.78000000026</v>
      </c>
      <c r="D9" s="19">
        <v>4580101.22</v>
      </c>
    </row>
    <row r="10" spans="1:4" s="14" customFormat="1" ht="24.9" customHeight="1" x14ac:dyDescent="0.3">
      <c r="A10" s="18" t="s">
        <v>9</v>
      </c>
      <c r="B10" s="19">
        <v>0</v>
      </c>
      <c r="C10" s="19">
        <f>D10-B10</f>
        <v>0</v>
      </c>
      <c r="D10" s="19">
        <v>0</v>
      </c>
    </row>
    <row r="11" spans="1:4" ht="30" customHeight="1" x14ac:dyDescent="0.3">
      <c r="A11" s="16" t="s">
        <v>10</v>
      </c>
      <c r="B11" s="17">
        <f>B12+B13</f>
        <v>6430092</v>
      </c>
      <c r="C11" s="17">
        <f>C12+C13</f>
        <v>1280703.3900000001</v>
      </c>
      <c r="D11" s="17">
        <f>D12+D13</f>
        <v>7710795.3899999997</v>
      </c>
    </row>
    <row r="12" spans="1:4" s="14" customFormat="1" ht="24.9" customHeight="1" x14ac:dyDescent="0.3">
      <c r="A12" s="18" t="s">
        <v>11</v>
      </c>
      <c r="B12" s="19">
        <v>1851652.03</v>
      </c>
      <c r="C12" s="19">
        <f>D12-B12</f>
        <v>79270.270000000019</v>
      </c>
      <c r="D12" s="19">
        <v>1930922.3</v>
      </c>
    </row>
    <row r="13" spans="1:4" s="14" customFormat="1" ht="24.9" customHeight="1" x14ac:dyDescent="0.3">
      <c r="A13" s="18" t="s">
        <v>12</v>
      </c>
      <c r="B13" s="19">
        <v>4578439.97</v>
      </c>
      <c r="C13" s="19">
        <f>D13-B13</f>
        <v>1201433.1200000001</v>
      </c>
      <c r="D13" s="19">
        <v>5779873.0899999999</v>
      </c>
    </row>
    <row r="14" spans="1:4" ht="30" customHeight="1" x14ac:dyDescent="0.3">
      <c r="A14" s="16" t="s">
        <v>13</v>
      </c>
      <c r="B14" s="17">
        <f>B9+B10-B12-B13</f>
        <v>-1143000</v>
      </c>
      <c r="C14" s="17">
        <f>C9+C10-C12-C13</f>
        <v>-1987694.1700000004</v>
      </c>
      <c r="D14" s="17">
        <f>D9+D10-D12-D13</f>
        <v>-3130694.17</v>
      </c>
    </row>
    <row r="15" spans="1:4" x14ac:dyDescent="0.3">
      <c r="A15" s="20"/>
      <c r="B15" s="21"/>
      <c r="C15" s="21"/>
      <c r="D15" s="21"/>
    </row>
    <row r="16" spans="1:4" x14ac:dyDescent="0.3">
      <c r="A16" s="20"/>
      <c r="B16" s="21"/>
      <c r="C16" s="21"/>
      <c r="D16" s="21"/>
    </row>
    <row r="17" spans="1:4" s="10" customFormat="1" ht="21.75" customHeight="1" x14ac:dyDescent="0.3">
      <c r="A17" s="22" t="s">
        <v>14</v>
      </c>
      <c r="B17" s="12"/>
      <c r="C17" s="12"/>
      <c r="D17" s="12"/>
    </row>
    <row r="18" spans="1:4" ht="39.15" customHeight="1" x14ac:dyDescent="0.3">
      <c r="A18" s="13" t="s">
        <v>2</v>
      </c>
      <c r="B18" s="13" t="str">
        <f>B6</f>
        <v>Tekući plan
2026.</v>
      </c>
      <c r="C18" s="13" t="str">
        <f>C6</f>
        <v>Povećanje / smanjenje plana</v>
      </c>
      <c r="D18" s="13" t="str">
        <f>D6</f>
        <v>Rebalans
2026.</v>
      </c>
    </row>
    <row r="19" spans="1:4" s="14" customFormat="1" ht="15.9" customHeight="1" x14ac:dyDescent="0.3">
      <c r="A19" s="15" t="s">
        <v>6</v>
      </c>
      <c r="B19" s="15">
        <f>COLUMN()</f>
        <v>2</v>
      </c>
      <c r="C19" s="15" t="str">
        <f>_xlfn.CONCAT(TEXT(COLUMN(),"@")," (",TEXT(D19,"@")," - ",TEXT(B19,"@"),")")</f>
        <v>3 (4 - 2)</v>
      </c>
      <c r="D19" s="15">
        <f>COLUMN()</f>
        <v>4</v>
      </c>
    </row>
    <row r="20" spans="1:4" s="14" customFormat="1" ht="24.9" customHeight="1" x14ac:dyDescent="0.3">
      <c r="A20" s="18" t="s">
        <v>15</v>
      </c>
      <c r="B20" s="19">
        <v>1500000</v>
      </c>
      <c r="C20" s="19">
        <f>D20-B20</f>
        <v>2907368.29</v>
      </c>
      <c r="D20" s="19">
        <v>4407368.29</v>
      </c>
    </row>
    <row r="21" spans="1:4" s="14" customFormat="1" ht="24.9" customHeight="1" x14ac:dyDescent="0.3">
      <c r="A21" s="18" t="s">
        <v>16</v>
      </c>
      <c r="B21" s="19">
        <v>397000</v>
      </c>
      <c r="C21" s="19">
        <f>D21-B21</f>
        <v>543766.76</v>
      </c>
      <c r="D21" s="19">
        <v>940766.76</v>
      </c>
    </row>
    <row r="22" spans="1:4" s="14" customFormat="1" ht="30" customHeight="1" x14ac:dyDescent="0.3">
      <c r="A22" s="16" t="s">
        <v>17</v>
      </c>
      <c r="B22" s="17">
        <f>B20-B21</f>
        <v>1103000</v>
      </c>
      <c r="C22" s="17">
        <f>C20-C21</f>
        <v>2363601.5300000003</v>
      </c>
      <c r="D22" s="17">
        <f>D20-D21</f>
        <v>3466601.5300000003</v>
      </c>
    </row>
    <row r="23" spans="1:4" ht="30" customHeight="1" x14ac:dyDescent="0.3">
      <c r="A23" s="16" t="s">
        <v>18</v>
      </c>
      <c r="B23" s="17">
        <f>B14+B22</f>
        <v>-40000</v>
      </c>
      <c r="C23" s="17">
        <f>C14+C22</f>
        <v>375907.35999999987</v>
      </c>
      <c r="D23" s="17">
        <f>D14+D22</f>
        <v>335907.36000000034</v>
      </c>
    </row>
    <row r="24" spans="1:4" ht="30" customHeight="1" x14ac:dyDescent="0.3">
      <c r="A24" s="23"/>
      <c r="B24" s="24"/>
      <c r="C24" s="24"/>
      <c r="D24" s="24"/>
    </row>
    <row r="25" spans="1:4" s="10" customFormat="1" ht="21.75" customHeight="1" x14ac:dyDescent="0.3">
      <c r="A25" s="22" t="s">
        <v>19</v>
      </c>
      <c r="B25" s="12"/>
      <c r="C25" s="12"/>
      <c r="D25" s="12"/>
    </row>
    <row r="26" spans="1:4" ht="39.15" customHeight="1" x14ac:dyDescent="0.3">
      <c r="A26" s="13" t="s">
        <v>2</v>
      </c>
      <c r="B26" s="13" t="str">
        <f>B6</f>
        <v>Tekući plan
2026.</v>
      </c>
      <c r="C26" s="13" t="str">
        <f>C6</f>
        <v>Povećanje / smanjenje plana</v>
      </c>
      <c r="D26" s="13" t="str">
        <f>D6</f>
        <v>Rebalans
2026.</v>
      </c>
    </row>
    <row r="27" spans="1:4" s="14" customFormat="1" ht="15.9" customHeight="1" x14ac:dyDescent="0.3">
      <c r="A27" s="15" t="s">
        <v>6</v>
      </c>
      <c r="B27" s="15">
        <f>COLUMN()</f>
        <v>2</v>
      </c>
      <c r="C27" s="15" t="str">
        <f>_xlfn.CONCAT(TEXT(COLUMN(),"@")," (",TEXT(D27,"@")," - ",TEXT(B27,"@"),")")</f>
        <v>3 (4 - 2)</v>
      </c>
      <c r="D27" s="15">
        <f>COLUMN()</f>
        <v>4</v>
      </c>
    </row>
    <row r="28" spans="1:4" s="14" customFormat="1" ht="24.9" customHeight="1" x14ac:dyDescent="0.3">
      <c r="A28" s="18" t="s">
        <v>20</v>
      </c>
      <c r="B28" s="19">
        <v>0</v>
      </c>
      <c r="C28" s="19"/>
      <c r="D28" s="19">
        <v>-335907.36</v>
      </c>
    </row>
    <row r="29" spans="1:4" s="14" customFormat="1" ht="24.9" customHeight="1" x14ac:dyDescent="0.3">
      <c r="A29" s="18" t="s">
        <v>21</v>
      </c>
      <c r="B29" s="19">
        <v>0</v>
      </c>
      <c r="C29" s="19"/>
      <c r="D29" s="19">
        <v>0</v>
      </c>
    </row>
    <row r="30" spans="1:4" ht="54" customHeight="1" x14ac:dyDescent="0.3">
      <c r="A30" s="25" t="s">
        <v>22</v>
      </c>
      <c r="B30" s="17">
        <f>B23+B28-B29</f>
        <v>-40000</v>
      </c>
      <c r="C30" s="17"/>
      <c r="D30" s="17">
        <f>D23+D28-D29</f>
        <v>3.4924596548080444E-10</v>
      </c>
    </row>
    <row r="31" spans="1:4" ht="18.75" customHeight="1" x14ac:dyDescent="0.3">
      <c r="A31" s="23"/>
      <c r="B31" s="24"/>
      <c r="C31" s="24"/>
      <c r="D31" s="24"/>
    </row>
    <row r="32" spans="1:4" s="10" customFormat="1" ht="21.75" customHeight="1" x14ac:dyDescent="0.3">
      <c r="A32" s="22" t="s">
        <v>23</v>
      </c>
      <c r="B32" s="12"/>
      <c r="C32" s="12"/>
      <c r="D32" s="12"/>
    </row>
    <row r="33" spans="1:4" ht="39.15" customHeight="1" x14ac:dyDescent="0.3">
      <c r="A33" s="13" t="s">
        <v>2</v>
      </c>
      <c r="B33" s="13" t="str">
        <f>B6</f>
        <v>Tekući plan
2026.</v>
      </c>
      <c r="C33" s="13" t="str">
        <f>C6</f>
        <v>Povećanje / smanjenje plana</v>
      </c>
      <c r="D33" s="13" t="str">
        <f>D6</f>
        <v>Rebalans
2026.</v>
      </c>
    </row>
    <row r="34" spans="1:4" s="14" customFormat="1" ht="15.9" customHeight="1" x14ac:dyDescent="0.3">
      <c r="A34" s="15" t="s">
        <v>6</v>
      </c>
      <c r="B34" s="15">
        <f>COLUMN()</f>
        <v>2</v>
      </c>
      <c r="C34" s="15" t="str">
        <f>_xlfn.CONCAT(TEXT(COLUMN(),"@")," (",TEXT(D34,"@")," - ",TEXT(B34,"@"),")")</f>
        <v>3 (4 - 2)</v>
      </c>
      <c r="D34" s="15">
        <f>COLUMN()</f>
        <v>4</v>
      </c>
    </row>
    <row r="35" spans="1:4" s="14" customFormat="1" ht="24.9" customHeight="1" x14ac:dyDescent="0.3">
      <c r="A35" s="18" t="s">
        <v>20</v>
      </c>
      <c r="B35" s="19">
        <f>B28</f>
        <v>0</v>
      </c>
      <c r="C35" s="19"/>
      <c r="D35" s="19">
        <f>D28</f>
        <v>-335907.36</v>
      </c>
    </row>
    <row r="36" spans="1:4" s="14" customFormat="1" ht="24.9" customHeight="1" x14ac:dyDescent="0.3">
      <c r="A36" s="18" t="s">
        <v>24</v>
      </c>
      <c r="B36" s="19">
        <f>IF(AND(B28 &lt; 0, B29 &lt;= 0, B29 &gt; B28), B28-B29, IF(AND(B28 &gt; 0, B29 &gt;= 0, B28 &gt; B29), B28-B29, IF(AND(B28 &gt; 0, B29 &lt; 0), B28, IF(AND(B28 &lt; 0, B29 &gt; 0), B28, 0)) ))</f>
        <v>0</v>
      </c>
      <c r="C36" s="19"/>
      <c r="D36" s="19">
        <f>IF(AND(D28 &lt; 0, D29 &lt;= 0, D29 &gt; D28), D28-D29, IF(AND(D28 &gt; 0, D29 &gt;= 0, D28 &gt; D29), D28-D29, IF(AND(D28 &gt; 0, D29 &lt; 0), D28, IF(AND(D28 &lt; 0, D29 &gt; 0), D28, 0)) ))</f>
        <v>-335907.36</v>
      </c>
    </row>
    <row r="37" spans="1:4" s="14" customFormat="1" ht="24.9" customHeight="1" x14ac:dyDescent="0.3">
      <c r="A37" s="18" t="s">
        <v>25</v>
      </c>
      <c r="B37" s="19">
        <f>IF(AND(B28 &lt; 0, B29 &lt; 0, B29 &lt; B28), B29-B28, IF(AND(B28 &gt; 0, B29 &gt; 0, B29 &gt; B28), B29-B28, IF(AND(B28 &lt; 0, B29 &gt; 0), B29-B28, IF(AND(B28 &gt; 0, B29 &lt; 0), B29-B28, 0))))</f>
        <v>0</v>
      </c>
      <c r="C37" s="19"/>
      <c r="D37" s="19">
        <f>IF(AND(D28 &lt; 0, D29 &lt; 0, D29 &lt; D28), D29-D28, IF(AND(D28 &gt; 0, D29 &gt; 0, D29 &gt; D28), D29-D28, IF(AND(D28 &lt; 0, D29 &gt; 0), D29-D28, IF(AND(D28 &gt; 0, D29 &lt; 0), D29-D28, 0))))</f>
        <v>0</v>
      </c>
    </row>
    <row r="38" spans="1:4" s="14" customFormat="1" ht="24.9" customHeight="1" x14ac:dyDescent="0.3">
      <c r="A38" s="18" t="s">
        <v>21</v>
      </c>
      <c r="B38" s="19">
        <f>B35-B36+B37</f>
        <v>0</v>
      </c>
      <c r="C38" s="19"/>
      <c r="D38" s="19">
        <f>D35-D36+D37</f>
        <v>0</v>
      </c>
    </row>
    <row r="39" spans="1:4" s="14" customFormat="1" ht="24.9" customHeight="1" x14ac:dyDescent="0.3">
      <c r="A39" s="26"/>
      <c r="B39" s="27"/>
      <c r="C39" s="27"/>
      <c r="D39" s="27"/>
    </row>
    <row r="40" spans="1:4" x14ac:dyDescent="0.3">
      <c r="A40" s="14"/>
      <c r="B40" s="14"/>
      <c r="C40" s="14"/>
      <c r="D40" s="14"/>
    </row>
    <row r="41" spans="1:4" x14ac:dyDescent="0.3">
      <c r="B41" s="28"/>
    </row>
  </sheetData>
  <mergeCells count="2">
    <mergeCell ref="A4:D4"/>
    <mergeCell ref="A3:D3"/>
  </mergeCells>
  <pageMargins left="0.39370078740157499" right="0.39370078740157499" top="0.39370078740157499" bottom="0.511811023622047" header="0" footer="0.31496062992126"/>
  <pageSetup paperSize="9" scale="71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8"/>
  <sheetViews>
    <sheetView zoomScaleNormal="100" workbookViewId="0">
      <pane ySplit="5" topLeftCell="A6" activePane="bottomLeft" state="frozen"/>
      <selection pane="bottomLeft" activeCell="A16" sqref="A16"/>
    </sheetView>
  </sheetViews>
  <sheetFormatPr defaultColWidth="9.109375" defaultRowHeight="14.4" x14ac:dyDescent="0.3"/>
  <cols>
    <col min="1" max="1" width="73.6640625" style="4" customWidth="1"/>
    <col min="2" max="4" width="19.6640625" style="4" customWidth="1"/>
    <col min="5" max="6" width="9.109375" customWidth="1"/>
  </cols>
  <sheetData>
    <row r="1" spans="1:6" s="9" customFormat="1" ht="30" customHeight="1" x14ac:dyDescent="0.3">
      <c r="A1" s="3" t="s">
        <v>0</v>
      </c>
      <c r="B1" s="3"/>
      <c r="C1" s="3"/>
      <c r="D1" s="3"/>
    </row>
    <row r="2" spans="1:6" s="9" customFormat="1" ht="30" customHeight="1" x14ac:dyDescent="0.3">
      <c r="A2" s="3" t="s">
        <v>26</v>
      </c>
      <c r="B2" s="3"/>
      <c r="C2" s="3"/>
      <c r="D2" s="3"/>
    </row>
    <row r="3" spans="1:6" s="29" customFormat="1" ht="24.9" customHeight="1" x14ac:dyDescent="0.35">
      <c r="A3" s="3" t="s">
        <v>27</v>
      </c>
      <c r="B3" s="3"/>
      <c r="C3" s="3"/>
      <c r="D3" s="3"/>
    </row>
    <row r="4" spans="1:6" ht="39.15" customHeight="1" x14ac:dyDescent="0.3">
      <c r="A4" s="13" t="s">
        <v>28</v>
      </c>
      <c r="B4" s="13" t="s">
        <v>3</v>
      </c>
      <c r="C4" s="13" t="s">
        <v>4</v>
      </c>
      <c r="D4" s="13" t="s">
        <v>5</v>
      </c>
    </row>
    <row r="5" spans="1:6" s="14" customFormat="1" ht="15.9" customHeight="1" x14ac:dyDescent="0.3">
      <c r="A5" s="15" t="s">
        <v>6</v>
      </c>
      <c r="B5" s="15">
        <f>COLUMN()</f>
        <v>2</v>
      </c>
      <c r="C5" s="15" t="str">
        <f>_xlfn.CONCAT(TEXT(COLUMN(),"@")," (",TEXT(D5,"@")," - ",TEXT(B5,"@"),")")</f>
        <v>3 (4 - 2)</v>
      </c>
      <c r="D5" s="15">
        <f>COLUMN()</f>
        <v>4</v>
      </c>
    </row>
    <row r="6" spans="1:6" s="30" customFormat="1" ht="20.100000000000001" customHeight="1" x14ac:dyDescent="0.3">
      <c r="A6" s="31" t="s">
        <v>29</v>
      </c>
      <c r="B6" s="32">
        <f>IFERROR(SUBTOTAL(9,B8:B14),0)</f>
        <v>5287092</v>
      </c>
      <c r="C6" s="33">
        <f t="shared" ref="C6:C15" si="0">D6-B6</f>
        <v>-706990.77999999933</v>
      </c>
      <c r="D6" s="32">
        <f>IFERROR(SUBTOTAL(9,D8:D14),0)</f>
        <v>4580101.2200000007</v>
      </c>
      <c r="F6" s="14"/>
    </row>
    <row r="7" spans="1:6" x14ac:dyDescent="0.3">
      <c r="A7" s="34" t="s">
        <v>8</v>
      </c>
      <c r="B7" s="35">
        <f>SUBTOTAL(9,B8:B14)</f>
        <v>5287092</v>
      </c>
      <c r="C7" s="35">
        <f t="shared" si="0"/>
        <v>-706990.77999999933</v>
      </c>
      <c r="D7" s="35">
        <f>SUBTOTAL(9,D8:D14)</f>
        <v>4580101.2200000007</v>
      </c>
    </row>
    <row r="8" spans="1:6" x14ac:dyDescent="0.3">
      <c r="A8" s="36" t="s">
        <v>30</v>
      </c>
      <c r="B8" s="37">
        <v>1529766.7</v>
      </c>
      <c r="C8" s="37">
        <f t="shared" si="0"/>
        <v>0</v>
      </c>
      <c r="D8" s="37">
        <v>1529766.7</v>
      </c>
    </row>
    <row r="9" spans="1:6" x14ac:dyDescent="0.3">
      <c r="A9" s="36" t="s">
        <v>31</v>
      </c>
      <c r="B9" s="37">
        <v>3510885.3</v>
      </c>
      <c r="C9" s="37">
        <f t="shared" si="0"/>
        <v>-777557.39999999944</v>
      </c>
      <c r="D9" s="37">
        <v>2733327.9000000004</v>
      </c>
    </row>
    <row r="10" spans="1:6" x14ac:dyDescent="0.3">
      <c r="A10" s="36" t="s">
        <v>32</v>
      </c>
      <c r="B10" s="37">
        <v>25200</v>
      </c>
      <c r="C10" s="37">
        <f t="shared" si="0"/>
        <v>400</v>
      </c>
      <c r="D10" s="37">
        <v>25600</v>
      </c>
    </row>
    <row r="11" spans="1:6" x14ac:dyDescent="0.3">
      <c r="A11" s="36" t="s">
        <v>33</v>
      </c>
      <c r="B11" s="37">
        <v>204740</v>
      </c>
      <c r="C11" s="37">
        <f t="shared" si="0"/>
        <v>58166.619999999995</v>
      </c>
      <c r="D11" s="37">
        <v>262906.62</v>
      </c>
    </row>
    <row r="12" spans="1:6" x14ac:dyDescent="0.3">
      <c r="A12" s="36" t="s">
        <v>34</v>
      </c>
      <c r="B12" s="37">
        <v>15100</v>
      </c>
      <c r="C12" s="37">
        <f t="shared" si="0"/>
        <v>12000</v>
      </c>
      <c r="D12" s="37">
        <v>27100</v>
      </c>
    </row>
    <row r="13" spans="1:6" x14ac:dyDescent="0.3">
      <c r="A13" s="36" t="s">
        <v>35</v>
      </c>
      <c r="B13" s="37">
        <v>0</v>
      </c>
      <c r="C13" s="37">
        <f t="shared" si="0"/>
        <v>0</v>
      </c>
      <c r="D13" s="37">
        <v>0</v>
      </c>
    </row>
    <row r="14" spans="1:6" x14ac:dyDescent="0.3">
      <c r="A14" s="36" t="s">
        <v>36</v>
      </c>
      <c r="B14" s="37">
        <v>1400</v>
      </c>
      <c r="C14" s="37">
        <f t="shared" si="0"/>
        <v>0</v>
      </c>
      <c r="D14" s="37">
        <v>1400</v>
      </c>
    </row>
    <row r="15" spans="1:6" ht="20.100000000000001" customHeight="1" x14ac:dyDescent="0.3">
      <c r="A15" s="38" t="s">
        <v>37</v>
      </c>
      <c r="B15" s="32">
        <f>IFERROR(SUBTOTAL(9,B8:B14),0)</f>
        <v>5287092</v>
      </c>
      <c r="C15" s="33">
        <f t="shared" si="0"/>
        <v>-706990.77999999933</v>
      </c>
      <c r="D15" s="32">
        <f>IFERROR(SUBTOTAL(9,D8:D14),0)</f>
        <v>4580101.2200000007</v>
      </c>
    </row>
    <row r="16" spans="1:6" x14ac:dyDescent="0.3">
      <c r="A16" s="14"/>
      <c r="B16" s="14"/>
      <c r="C16" s="14"/>
      <c r="D16" s="14"/>
    </row>
    <row r="17" spans="1:4" x14ac:dyDescent="0.3">
      <c r="A17" s="14"/>
      <c r="B17" s="14"/>
      <c r="C17" s="14"/>
      <c r="D17" s="14"/>
    </row>
    <row r="18" spans="1:4" ht="39.15" customHeight="1" x14ac:dyDescent="0.3">
      <c r="A18" s="39" t="s">
        <v>28</v>
      </c>
      <c r="B18" s="13" t="s">
        <v>3</v>
      </c>
      <c r="C18" s="13" t="s">
        <v>4</v>
      </c>
      <c r="D18" s="13" t="s">
        <v>5</v>
      </c>
    </row>
    <row r="19" spans="1:4" s="14" customFormat="1" ht="15.9" customHeight="1" x14ac:dyDescent="0.3">
      <c r="A19" s="15" t="s">
        <v>6</v>
      </c>
      <c r="B19" s="15">
        <f>COLUMN()</f>
        <v>2</v>
      </c>
      <c r="C19" s="15" t="str">
        <f>_xlfn.CONCAT(TEXT(COLUMN(),"@")," (",TEXT(D19,"@")," - ",TEXT(B19,"@"),")")</f>
        <v>3 (4 - 2)</v>
      </c>
      <c r="D19" s="15">
        <f>COLUMN()</f>
        <v>4</v>
      </c>
    </row>
    <row r="20" spans="1:4" ht="20.100000000000001" customHeight="1" x14ac:dyDescent="0.3">
      <c r="A20" s="40" t="s">
        <v>38</v>
      </c>
      <c r="B20" s="32">
        <f>IFERROR(SUBTOTAL(9,B22:B32),0)</f>
        <v>6430092</v>
      </c>
      <c r="C20" s="32">
        <f>D33-B33</f>
        <v>1280703.3899999997</v>
      </c>
      <c r="D20" s="32">
        <f>IFERROR(SUBTOTAL(9,D22:D32),0)</f>
        <v>7710795.3899999997</v>
      </c>
    </row>
    <row r="21" spans="1:4" x14ac:dyDescent="0.3">
      <c r="A21" s="34" t="s">
        <v>11</v>
      </c>
      <c r="B21" s="35">
        <f>SUBTOTAL(9,B22:B28)</f>
        <v>1851652.03</v>
      </c>
      <c r="C21" s="35">
        <f t="shared" ref="C21:C33" si="1">D21-B21</f>
        <v>79270.270000000019</v>
      </c>
      <c r="D21" s="35">
        <f>SUBTOTAL(9,D22:D28)</f>
        <v>1930922.3</v>
      </c>
    </row>
    <row r="22" spans="1:4" x14ac:dyDescent="0.3">
      <c r="A22" s="36" t="s">
        <v>39</v>
      </c>
      <c r="B22" s="37">
        <v>721550.3</v>
      </c>
      <c r="C22" s="37">
        <f t="shared" si="1"/>
        <v>0</v>
      </c>
      <c r="D22" s="37">
        <v>721550.3</v>
      </c>
    </row>
    <row r="23" spans="1:4" x14ac:dyDescent="0.3">
      <c r="A23" s="36" t="s">
        <v>40</v>
      </c>
      <c r="B23" s="37">
        <v>683451.73</v>
      </c>
      <c r="C23" s="37">
        <f t="shared" si="1"/>
        <v>11440.270000000019</v>
      </c>
      <c r="D23" s="37">
        <v>694892</v>
      </c>
    </row>
    <row r="24" spans="1:4" x14ac:dyDescent="0.3">
      <c r="A24" s="36" t="s">
        <v>41</v>
      </c>
      <c r="B24" s="37">
        <v>14150</v>
      </c>
      <c r="C24" s="37">
        <f t="shared" si="1"/>
        <v>13200</v>
      </c>
      <c r="D24" s="37">
        <v>27350</v>
      </c>
    </row>
    <row r="25" spans="1:4" x14ac:dyDescent="0.3">
      <c r="A25" s="36" t="s">
        <v>42</v>
      </c>
      <c r="B25" s="37">
        <v>54000</v>
      </c>
      <c r="C25" s="37">
        <f t="shared" si="1"/>
        <v>29000</v>
      </c>
      <c r="D25" s="37">
        <v>83000</v>
      </c>
    </row>
    <row r="26" spans="1:4" x14ac:dyDescent="0.3">
      <c r="A26" s="36" t="s">
        <v>43</v>
      </c>
      <c r="B26" s="37">
        <v>70300</v>
      </c>
      <c r="C26" s="37">
        <f t="shared" si="1"/>
        <v>-6700</v>
      </c>
      <c r="D26" s="37">
        <v>63600</v>
      </c>
    </row>
    <row r="27" spans="1:4" x14ac:dyDescent="0.3">
      <c r="A27" s="36" t="s">
        <v>44</v>
      </c>
      <c r="B27" s="37">
        <v>110100</v>
      </c>
      <c r="C27" s="37">
        <f t="shared" si="1"/>
        <v>-7000</v>
      </c>
      <c r="D27" s="37">
        <v>103100</v>
      </c>
    </row>
    <row r="28" spans="1:4" x14ac:dyDescent="0.3">
      <c r="A28" s="36" t="s">
        <v>45</v>
      </c>
      <c r="B28" s="37">
        <v>198100</v>
      </c>
      <c r="C28" s="37">
        <f t="shared" si="1"/>
        <v>39330</v>
      </c>
      <c r="D28" s="37">
        <v>237430</v>
      </c>
    </row>
    <row r="29" spans="1:4" x14ac:dyDescent="0.3">
      <c r="A29" s="34" t="s">
        <v>12</v>
      </c>
      <c r="B29" s="35">
        <f>SUBTOTAL(9,B30:B32)</f>
        <v>4578439.9700000007</v>
      </c>
      <c r="C29" s="35">
        <f t="shared" si="1"/>
        <v>1201433.1199999992</v>
      </c>
      <c r="D29" s="35">
        <f>SUBTOTAL(9,D30:D32)</f>
        <v>5779873.0899999999</v>
      </c>
    </row>
    <row r="30" spans="1:4" x14ac:dyDescent="0.3">
      <c r="A30" s="36" t="s">
        <v>46</v>
      </c>
      <c r="B30" s="37">
        <v>55000</v>
      </c>
      <c r="C30" s="37">
        <f t="shared" si="1"/>
        <v>0</v>
      </c>
      <c r="D30" s="37">
        <v>55000</v>
      </c>
    </row>
    <row r="31" spans="1:4" x14ac:dyDescent="0.3">
      <c r="A31" s="36" t="s">
        <v>47</v>
      </c>
      <c r="B31" s="37">
        <v>865970</v>
      </c>
      <c r="C31" s="37">
        <f t="shared" si="1"/>
        <v>912000</v>
      </c>
      <c r="D31" s="37">
        <v>1777970</v>
      </c>
    </row>
    <row r="32" spans="1:4" x14ac:dyDescent="0.3">
      <c r="A32" s="36" t="s">
        <v>48</v>
      </c>
      <c r="B32" s="37">
        <v>3657469.97</v>
      </c>
      <c r="C32" s="37">
        <f t="shared" si="1"/>
        <v>289433.11999999965</v>
      </c>
      <c r="D32" s="37">
        <v>3946903.09</v>
      </c>
    </row>
    <row r="33" spans="1:6" ht="20.100000000000001" customHeight="1" x14ac:dyDescent="0.3">
      <c r="A33" s="38" t="s">
        <v>37</v>
      </c>
      <c r="B33" s="32">
        <f>IFERROR(SUBTOTAL(9,B22:B32),0)</f>
        <v>6430092</v>
      </c>
      <c r="C33" s="33">
        <f t="shared" si="1"/>
        <v>1280703.3899999997</v>
      </c>
      <c r="D33" s="32">
        <f>IFERROR(SUBTOTAL(9,D22:D32),0)</f>
        <v>7710795.3899999997</v>
      </c>
    </row>
    <row r="34" spans="1:6" x14ac:dyDescent="0.3">
      <c r="C34" s="14"/>
    </row>
    <row r="35" spans="1:6" x14ac:dyDescent="0.3">
      <c r="B35" s="28"/>
    </row>
    <row r="40" spans="1:6" s="29" customFormat="1" ht="24.9" customHeight="1" x14ac:dyDescent="0.35">
      <c r="A40" s="3" t="s">
        <v>49</v>
      </c>
      <c r="B40" s="3"/>
      <c r="C40" s="3"/>
      <c r="D40" s="3"/>
    </row>
    <row r="41" spans="1:6" ht="39.15" customHeight="1" x14ac:dyDescent="0.3">
      <c r="A41" s="13" t="s">
        <v>28</v>
      </c>
      <c r="B41" s="13" t="s">
        <v>3</v>
      </c>
      <c r="C41" s="13" t="s">
        <v>4</v>
      </c>
      <c r="D41" s="13" t="s">
        <v>50</v>
      </c>
    </row>
    <row r="42" spans="1:6" s="14" customFormat="1" ht="15.9" customHeight="1" x14ac:dyDescent="0.3">
      <c r="A42" s="15" t="s">
        <v>6</v>
      </c>
      <c r="B42" s="15">
        <f>COLUMN()</f>
        <v>2</v>
      </c>
      <c r="C42" s="15" t="str">
        <f>_xlfn.CONCAT(TEXT(COLUMN(),"@")," (",TEXT(D42,"@")," - ",TEXT(B42,"@"),")")</f>
        <v>3 (4 - 2)</v>
      </c>
      <c r="D42" s="15">
        <f>COLUMN()</f>
        <v>4</v>
      </c>
    </row>
    <row r="43" spans="1:6" s="30" customFormat="1" ht="20.100000000000001" customHeight="1" x14ac:dyDescent="0.3">
      <c r="A43" s="31" t="s">
        <v>29</v>
      </c>
      <c r="B43" s="32">
        <f>IFERROR(SUBTOTAL(9,B45:B68),0)</f>
        <v>5287092</v>
      </c>
      <c r="C43" s="33">
        <f t="shared" ref="C43:C69" si="2">D43-B43</f>
        <v>-706990.78000000026</v>
      </c>
      <c r="D43" s="32">
        <f>IFERROR(SUBTOTAL(9,D45:D68),0)</f>
        <v>4580101.22</v>
      </c>
      <c r="F43" s="14"/>
    </row>
    <row r="44" spans="1:6" x14ac:dyDescent="0.3">
      <c r="A44" s="34" t="s">
        <v>51</v>
      </c>
      <c r="B44" s="35">
        <f>SUBTOTAL(9,B45:B45)</f>
        <v>1552866.7</v>
      </c>
      <c r="C44" s="35">
        <f t="shared" si="2"/>
        <v>400</v>
      </c>
      <c r="D44" s="35">
        <f>SUBTOTAL(9,D45:D45)</f>
        <v>1553266.7</v>
      </c>
    </row>
    <row r="45" spans="1:6" x14ac:dyDescent="0.3">
      <c r="A45" s="36" t="s">
        <v>52</v>
      </c>
      <c r="B45" s="37">
        <v>1552866.7</v>
      </c>
      <c r="C45" s="37">
        <f t="shared" si="2"/>
        <v>400</v>
      </c>
      <c r="D45" s="37">
        <v>1553266.7</v>
      </c>
    </row>
    <row r="46" spans="1:6" x14ac:dyDescent="0.3">
      <c r="A46" s="34" t="s">
        <v>53</v>
      </c>
      <c r="B46" s="35">
        <f>SUBTOTAL(9,B47:B47)</f>
        <v>14100</v>
      </c>
      <c r="C46" s="35">
        <f t="shared" si="2"/>
        <v>0</v>
      </c>
      <c r="D46" s="35">
        <f>SUBTOTAL(9,D47:D47)</f>
        <v>14100</v>
      </c>
    </row>
    <row r="47" spans="1:6" x14ac:dyDescent="0.3">
      <c r="A47" s="36" t="s">
        <v>54</v>
      </c>
      <c r="B47" s="37">
        <v>14100</v>
      </c>
      <c r="C47" s="37">
        <f t="shared" si="2"/>
        <v>0</v>
      </c>
      <c r="D47" s="37">
        <v>14100</v>
      </c>
    </row>
    <row r="48" spans="1:6" x14ac:dyDescent="0.3">
      <c r="A48" s="34" t="s">
        <v>55</v>
      </c>
      <c r="B48" s="35">
        <f>SUBTOTAL(9,B49:B52)</f>
        <v>208240</v>
      </c>
      <c r="C48" s="35">
        <f t="shared" si="2"/>
        <v>58166.619999999995</v>
      </c>
      <c r="D48" s="35">
        <f>SUBTOTAL(9,D49:D52)</f>
        <v>266406.62</v>
      </c>
    </row>
    <row r="49" spans="1:4" x14ac:dyDescent="0.3">
      <c r="A49" s="36" t="s">
        <v>56</v>
      </c>
      <c r="B49" s="37">
        <v>55000</v>
      </c>
      <c r="C49" s="37">
        <f t="shared" si="2"/>
        <v>56000</v>
      </c>
      <c r="D49" s="37">
        <v>111000</v>
      </c>
    </row>
    <row r="50" spans="1:4" x14ac:dyDescent="0.3">
      <c r="A50" s="36" t="s">
        <v>57</v>
      </c>
      <c r="B50" s="37">
        <v>0</v>
      </c>
      <c r="C50" s="37">
        <f t="shared" si="2"/>
        <v>0</v>
      </c>
      <c r="D50" s="37">
        <v>0</v>
      </c>
    </row>
    <row r="51" spans="1:4" x14ac:dyDescent="0.3">
      <c r="A51" s="36" t="s">
        <v>58</v>
      </c>
      <c r="B51" s="37">
        <v>100</v>
      </c>
      <c r="C51" s="37">
        <f t="shared" si="2"/>
        <v>0</v>
      </c>
      <c r="D51" s="37">
        <v>100</v>
      </c>
    </row>
    <row r="52" spans="1:4" x14ac:dyDescent="0.3">
      <c r="A52" s="36" t="s">
        <v>59</v>
      </c>
      <c r="B52" s="37">
        <v>153140</v>
      </c>
      <c r="C52" s="37">
        <f t="shared" si="2"/>
        <v>2166.6199999999953</v>
      </c>
      <c r="D52" s="37">
        <v>155306.62</v>
      </c>
    </row>
    <row r="53" spans="1:4" x14ac:dyDescent="0.3">
      <c r="A53" s="34" t="s">
        <v>60</v>
      </c>
      <c r="B53" s="35">
        <f>SUBTOTAL(9,B54:B64)</f>
        <v>3510885.3</v>
      </c>
      <c r="C53" s="35">
        <f t="shared" si="2"/>
        <v>-777557.39999999944</v>
      </c>
      <c r="D53" s="35">
        <f>SUBTOTAL(9,D54:D64)</f>
        <v>2733327.9000000004</v>
      </c>
    </row>
    <row r="54" spans="1:4" x14ac:dyDescent="0.3">
      <c r="A54" s="36" t="s">
        <v>61</v>
      </c>
      <c r="B54" s="37">
        <v>495000</v>
      </c>
      <c r="C54" s="37">
        <f t="shared" si="2"/>
        <v>152493</v>
      </c>
      <c r="D54" s="37">
        <v>647493</v>
      </c>
    </row>
    <row r="55" spans="1:4" x14ac:dyDescent="0.3">
      <c r="A55" s="36" t="s">
        <v>62</v>
      </c>
      <c r="B55" s="37">
        <v>0</v>
      </c>
      <c r="C55" s="37">
        <f t="shared" si="2"/>
        <v>0</v>
      </c>
      <c r="D55" s="37">
        <v>0</v>
      </c>
    </row>
    <row r="56" spans="1:4" x14ac:dyDescent="0.3">
      <c r="A56" s="36" t="s">
        <v>63</v>
      </c>
      <c r="B56" s="37">
        <v>95600</v>
      </c>
      <c r="C56" s="37">
        <f t="shared" si="2"/>
        <v>-95600</v>
      </c>
      <c r="D56" s="37">
        <v>0</v>
      </c>
    </row>
    <row r="57" spans="1:4" x14ac:dyDescent="0.3">
      <c r="A57" s="36" t="s">
        <v>64</v>
      </c>
      <c r="B57" s="37">
        <v>664415.30000000005</v>
      </c>
      <c r="C57" s="37">
        <f t="shared" si="2"/>
        <v>-317648.30000000005</v>
      </c>
      <c r="D57" s="37">
        <v>346767</v>
      </c>
    </row>
    <row r="58" spans="1:4" x14ac:dyDescent="0.3">
      <c r="A58" s="36" t="s">
        <v>65</v>
      </c>
      <c r="B58" s="37">
        <v>0</v>
      </c>
      <c r="C58" s="37">
        <f t="shared" si="2"/>
        <v>137500</v>
      </c>
      <c r="D58" s="37">
        <v>137500</v>
      </c>
    </row>
    <row r="59" spans="1:4" x14ac:dyDescent="0.3">
      <c r="A59" s="36" t="s">
        <v>66</v>
      </c>
      <c r="B59" s="37">
        <v>0</v>
      </c>
      <c r="C59" s="37">
        <f t="shared" si="2"/>
        <v>0</v>
      </c>
      <c r="D59" s="37">
        <v>0</v>
      </c>
    </row>
    <row r="60" spans="1:4" x14ac:dyDescent="0.3">
      <c r="A60" s="36" t="s">
        <v>67</v>
      </c>
      <c r="B60" s="37">
        <v>0</v>
      </c>
      <c r="C60" s="37">
        <f t="shared" si="2"/>
        <v>0</v>
      </c>
      <c r="D60" s="37">
        <v>0</v>
      </c>
    </row>
    <row r="61" spans="1:4" x14ac:dyDescent="0.3">
      <c r="A61" s="36" t="s">
        <v>68</v>
      </c>
      <c r="B61" s="37">
        <v>0</v>
      </c>
      <c r="C61" s="37">
        <f t="shared" si="2"/>
        <v>0</v>
      </c>
      <c r="D61" s="37">
        <v>0</v>
      </c>
    </row>
    <row r="62" spans="1:4" x14ac:dyDescent="0.3">
      <c r="A62" s="36" t="s">
        <v>69</v>
      </c>
      <c r="B62" s="37">
        <v>900000</v>
      </c>
      <c r="C62" s="37">
        <f t="shared" si="2"/>
        <v>-845000</v>
      </c>
      <c r="D62" s="37">
        <v>55000</v>
      </c>
    </row>
    <row r="63" spans="1:4" x14ac:dyDescent="0.3">
      <c r="A63" s="36" t="s">
        <v>70</v>
      </c>
      <c r="B63" s="37">
        <v>300000</v>
      </c>
      <c r="C63" s="37">
        <f t="shared" si="2"/>
        <v>190706.53999999998</v>
      </c>
      <c r="D63" s="37">
        <v>490706.54</v>
      </c>
    </row>
    <row r="64" spans="1:4" x14ac:dyDescent="0.3">
      <c r="A64" s="36" t="s">
        <v>71</v>
      </c>
      <c r="B64" s="37">
        <v>1055870</v>
      </c>
      <c r="C64" s="37">
        <f t="shared" si="2"/>
        <v>-8.6399999998975545</v>
      </c>
      <c r="D64" s="37">
        <v>1055861.3600000001</v>
      </c>
    </row>
    <row r="65" spans="1:4" x14ac:dyDescent="0.3">
      <c r="A65" s="34" t="s">
        <v>72</v>
      </c>
      <c r="B65" s="35">
        <f>SUBTOTAL(9,B66:B66)</f>
        <v>1000</v>
      </c>
      <c r="C65" s="35">
        <f t="shared" si="2"/>
        <v>12000</v>
      </c>
      <c r="D65" s="35">
        <f>SUBTOTAL(9,D66:D66)</f>
        <v>13000</v>
      </c>
    </row>
    <row r="66" spans="1:4" x14ac:dyDescent="0.3">
      <c r="A66" s="36" t="s">
        <v>73</v>
      </c>
      <c r="B66" s="37">
        <v>1000</v>
      </c>
      <c r="C66" s="37">
        <f t="shared" si="2"/>
        <v>12000</v>
      </c>
      <c r="D66" s="37">
        <v>13000</v>
      </c>
    </row>
    <row r="67" spans="1:4" x14ac:dyDescent="0.3">
      <c r="A67" s="34" t="s">
        <v>74</v>
      </c>
      <c r="B67" s="35">
        <f>SUBTOTAL(9,B68:B68)</f>
        <v>0</v>
      </c>
      <c r="C67" s="35">
        <f t="shared" si="2"/>
        <v>0</v>
      </c>
      <c r="D67" s="35">
        <f>SUBTOTAL(9,D68:D68)</f>
        <v>0</v>
      </c>
    </row>
    <row r="68" spans="1:4" x14ac:dyDescent="0.3">
      <c r="A68" s="36" t="s">
        <v>75</v>
      </c>
      <c r="B68" s="37">
        <v>0</v>
      </c>
      <c r="C68" s="37">
        <f t="shared" si="2"/>
        <v>0</v>
      </c>
      <c r="D68" s="37">
        <v>0</v>
      </c>
    </row>
    <row r="69" spans="1:4" ht="20.100000000000001" customHeight="1" x14ac:dyDescent="0.3">
      <c r="A69" s="38" t="s">
        <v>37</v>
      </c>
      <c r="B69" s="32">
        <f>IFERROR(SUBTOTAL(9,B45:B68),0)</f>
        <v>5287092</v>
      </c>
      <c r="C69" s="33">
        <f t="shared" si="2"/>
        <v>-706990.78000000026</v>
      </c>
      <c r="D69" s="32">
        <f>IFERROR(SUBTOTAL(9,D45:D68),0)</f>
        <v>4580101.22</v>
      </c>
    </row>
    <row r="70" spans="1:4" x14ac:dyDescent="0.3">
      <c r="A70" s="14"/>
      <c r="B70" s="14"/>
      <c r="C70" s="14"/>
      <c r="D70" s="14"/>
    </row>
    <row r="71" spans="1:4" x14ac:dyDescent="0.3">
      <c r="A71" s="14"/>
      <c r="B71" s="14"/>
      <c r="C71" s="14"/>
      <c r="D71" s="14"/>
    </row>
    <row r="72" spans="1:4" ht="39.15" customHeight="1" x14ac:dyDescent="0.3">
      <c r="A72" s="39" t="s">
        <v>28</v>
      </c>
      <c r="B72" s="13" t="s">
        <v>3</v>
      </c>
      <c r="C72" s="13" t="s">
        <v>4</v>
      </c>
      <c r="D72" s="13" t="s">
        <v>5</v>
      </c>
    </row>
    <row r="73" spans="1:4" s="14" customFormat="1" ht="15.9" customHeight="1" x14ac:dyDescent="0.3">
      <c r="A73" s="15" t="s">
        <v>6</v>
      </c>
      <c r="B73" s="15">
        <f>COLUMN()</f>
        <v>2</v>
      </c>
      <c r="C73" s="15" t="str">
        <f>_xlfn.CONCAT(TEXT(COLUMN(),"@")," (",TEXT(D73,"@")," - ",TEXT(B73,"@"),")")</f>
        <v>3 (4 - 2)</v>
      </c>
      <c r="D73" s="15">
        <f>COLUMN()</f>
        <v>4</v>
      </c>
    </row>
    <row r="74" spans="1:4" ht="20.100000000000001" customHeight="1" x14ac:dyDescent="0.3">
      <c r="A74" s="40" t="s">
        <v>38</v>
      </c>
      <c r="B74" s="32">
        <f>IFERROR(SUBTOTAL(9,B76:B103),0)</f>
        <v>6430092</v>
      </c>
      <c r="C74" s="32">
        <f>D104-B104</f>
        <v>1280703.3900000006</v>
      </c>
      <c r="D74" s="32">
        <f>IFERROR(SUBTOTAL(9,D76:D103),0)</f>
        <v>7710795.3900000006</v>
      </c>
    </row>
    <row r="75" spans="1:4" x14ac:dyDescent="0.3">
      <c r="A75" s="34" t="s">
        <v>51</v>
      </c>
      <c r="B75" s="35">
        <f>SUBTOTAL(9,B76:B76)</f>
        <v>1552866.7</v>
      </c>
      <c r="C75" s="35">
        <f t="shared" ref="C75:C104" si="3">D75-B75</f>
        <v>-39411.629999999888</v>
      </c>
      <c r="D75" s="35">
        <f>SUBTOTAL(9,D76:D76)</f>
        <v>1513455.07</v>
      </c>
    </row>
    <row r="76" spans="1:4" x14ac:dyDescent="0.3">
      <c r="A76" s="36" t="s">
        <v>52</v>
      </c>
      <c r="B76" s="37">
        <v>1552866.7</v>
      </c>
      <c r="C76" s="37">
        <f t="shared" si="3"/>
        <v>-39411.629999999888</v>
      </c>
      <c r="D76" s="37">
        <v>1513455.07</v>
      </c>
    </row>
    <row r="77" spans="1:4" x14ac:dyDescent="0.3">
      <c r="A77" s="34" t="s">
        <v>53</v>
      </c>
      <c r="B77" s="35">
        <f>SUBTOTAL(9,B78:B78)</f>
        <v>14100</v>
      </c>
      <c r="C77" s="35">
        <f t="shared" si="3"/>
        <v>0</v>
      </c>
      <c r="D77" s="35">
        <f>SUBTOTAL(9,D78:D78)</f>
        <v>14100</v>
      </c>
    </row>
    <row r="78" spans="1:4" x14ac:dyDescent="0.3">
      <c r="A78" s="36" t="s">
        <v>54</v>
      </c>
      <c r="B78" s="37">
        <v>14100</v>
      </c>
      <c r="C78" s="37">
        <f t="shared" si="3"/>
        <v>0</v>
      </c>
      <c r="D78" s="37">
        <v>14100</v>
      </c>
    </row>
    <row r="79" spans="1:4" x14ac:dyDescent="0.3">
      <c r="A79" s="34" t="s">
        <v>55</v>
      </c>
      <c r="B79" s="35">
        <f>SUBTOTAL(9,B80:B83)</f>
        <v>208240</v>
      </c>
      <c r="C79" s="35">
        <f t="shared" si="3"/>
        <v>50320</v>
      </c>
      <c r="D79" s="35">
        <f>SUBTOTAL(9,D80:D83)</f>
        <v>258560</v>
      </c>
    </row>
    <row r="80" spans="1:4" x14ac:dyDescent="0.3">
      <c r="A80" s="36" t="s">
        <v>56</v>
      </c>
      <c r="B80" s="37">
        <v>55000</v>
      </c>
      <c r="C80" s="37">
        <f t="shared" si="3"/>
        <v>55720</v>
      </c>
      <c r="D80" s="37">
        <v>110720</v>
      </c>
    </row>
    <row r="81" spans="1:4" x14ac:dyDescent="0.3">
      <c r="A81" s="36" t="s">
        <v>57</v>
      </c>
      <c r="B81" s="37">
        <v>0</v>
      </c>
      <c r="C81" s="37">
        <f t="shared" si="3"/>
        <v>0</v>
      </c>
      <c r="D81" s="37">
        <v>0</v>
      </c>
    </row>
    <row r="82" spans="1:4" x14ac:dyDescent="0.3">
      <c r="A82" s="36" t="s">
        <v>58</v>
      </c>
      <c r="B82" s="37">
        <v>100</v>
      </c>
      <c r="C82" s="37">
        <f t="shared" si="3"/>
        <v>0</v>
      </c>
      <c r="D82" s="37">
        <v>100</v>
      </c>
    </row>
    <row r="83" spans="1:4" x14ac:dyDescent="0.3">
      <c r="A83" s="36" t="s">
        <v>59</v>
      </c>
      <c r="B83" s="37">
        <v>153140</v>
      </c>
      <c r="C83" s="37">
        <f t="shared" si="3"/>
        <v>-5400</v>
      </c>
      <c r="D83" s="37">
        <v>147740</v>
      </c>
    </row>
    <row r="84" spans="1:4" x14ac:dyDescent="0.3">
      <c r="A84" s="34" t="s">
        <v>60</v>
      </c>
      <c r="B84" s="35">
        <f>SUBTOTAL(9,B85:B95)</f>
        <v>3113885.3</v>
      </c>
      <c r="C84" s="35">
        <f t="shared" si="3"/>
        <v>1753886.29</v>
      </c>
      <c r="D84" s="35">
        <f>SUBTOTAL(9,D85:D95)</f>
        <v>4867771.59</v>
      </c>
    </row>
    <row r="85" spans="1:4" x14ac:dyDescent="0.3">
      <c r="A85" s="36" t="s">
        <v>61</v>
      </c>
      <c r="B85" s="37">
        <v>398000</v>
      </c>
      <c r="C85" s="37">
        <f t="shared" si="3"/>
        <v>225165.39</v>
      </c>
      <c r="D85" s="37">
        <v>623165.39</v>
      </c>
    </row>
    <row r="86" spans="1:4" x14ac:dyDescent="0.3">
      <c r="A86" s="36" t="s">
        <v>62</v>
      </c>
      <c r="B86" s="37">
        <v>0</v>
      </c>
      <c r="C86" s="37">
        <f t="shared" si="3"/>
        <v>0</v>
      </c>
      <c r="D86" s="37">
        <v>0</v>
      </c>
    </row>
    <row r="87" spans="1:4" x14ac:dyDescent="0.3">
      <c r="A87" s="36" t="s">
        <v>63</v>
      </c>
      <c r="B87" s="37">
        <v>95600</v>
      </c>
      <c r="C87" s="37">
        <f t="shared" si="3"/>
        <v>-95600</v>
      </c>
      <c r="D87" s="37">
        <v>0</v>
      </c>
    </row>
    <row r="88" spans="1:4" x14ac:dyDescent="0.3">
      <c r="A88" s="36" t="s">
        <v>64</v>
      </c>
      <c r="B88" s="37">
        <v>664415.30000000005</v>
      </c>
      <c r="C88" s="37">
        <f t="shared" si="3"/>
        <v>-324228.00000000006</v>
      </c>
      <c r="D88" s="37">
        <v>340187.3</v>
      </c>
    </row>
    <row r="89" spans="1:4" x14ac:dyDescent="0.3">
      <c r="A89" s="36" t="s">
        <v>65</v>
      </c>
      <c r="B89" s="37">
        <v>0</v>
      </c>
      <c r="C89" s="37">
        <f t="shared" si="3"/>
        <v>137500</v>
      </c>
      <c r="D89" s="37">
        <v>137500</v>
      </c>
    </row>
    <row r="90" spans="1:4" x14ac:dyDescent="0.3">
      <c r="A90" s="36" t="s">
        <v>66</v>
      </c>
      <c r="B90" s="37">
        <v>0</v>
      </c>
      <c r="C90" s="37">
        <f t="shared" si="3"/>
        <v>0</v>
      </c>
      <c r="D90" s="37">
        <v>0</v>
      </c>
    </row>
    <row r="91" spans="1:4" x14ac:dyDescent="0.3">
      <c r="A91" s="36" t="s">
        <v>67</v>
      </c>
      <c r="B91" s="37">
        <v>0</v>
      </c>
      <c r="C91" s="37">
        <f t="shared" si="3"/>
        <v>0</v>
      </c>
      <c r="D91" s="37">
        <v>0</v>
      </c>
    </row>
    <row r="92" spans="1:4" x14ac:dyDescent="0.3">
      <c r="A92" s="36" t="s">
        <v>68</v>
      </c>
      <c r="B92" s="37">
        <v>0</v>
      </c>
      <c r="C92" s="37">
        <f t="shared" si="3"/>
        <v>0</v>
      </c>
      <c r="D92" s="37">
        <v>0</v>
      </c>
    </row>
    <row r="93" spans="1:4" x14ac:dyDescent="0.3">
      <c r="A93" s="36" t="s">
        <v>69</v>
      </c>
      <c r="B93" s="37">
        <v>900000</v>
      </c>
      <c r="C93" s="37">
        <f t="shared" si="3"/>
        <v>1320351</v>
      </c>
      <c r="D93" s="37">
        <v>2220351</v>
      </c>
    </row>
    <row r="94" spans="1:4" x14ac:dyDescent="0.3">
      <c r="A94" s="36" t="s">
        <v>70</v>
      </c>
      <c r="B94" s="37">
        <v>0</v>
      </c>
      <c r="C94" s="37">
        <f t="shared" si="3"/>
        <v>490706.54</v>
      </c>
      <c r="D94" s="37">
        <v>490706.54</v>
      </c>
    </row>
    <row r="95" spans="1:4" x14ac:dyDescent="0.3">
      <c r="A95" s="36" t="s">
        <v>71</v>
      </c>
      <c r="B95" s="37">
        <v>1055870</v>
      </c>
      <c r="C95" s="37">
        <f t="shared" si="3"/>
        <v>-8.6399999998975545</v>
      </c>
      <c r="D95" s="37">
        <v>1055861.3600000001</v>
      </c>
    </row>
    <row r="96" spans="1:4" x14ac:dyDescent="0.3">
      <c r="A96" s="34" t="s">
        <v>72</v>
      </c>
      <c r="B96" s="35">
        <f>SUBTOTAL(9,B97:B97)</f>
        <v>1000</v>
      </c>
      <c r="C96" s="35">
        <f t="shared" si="3"/>
        <v>0</v>
      </c>
      <c r="D96" s="35">
        <f>SUBTOTAL(9,D97:D97)</f>
        <v>1000</v>
      </c>
    </row>
    <row r="97" spans="1:4" x14ac:dyDescent="0.3">
      <c r="A97" s="36" t="s">
        <v>73</v>
      </c>
      <c r="B97" s="37">
        <v>1000</v>
      </c>
      <c r="C97" s="37">
        <f t="shared" si="3"/>
        <v>0</v>
      </c>
      <c r="D97" s="37">
        <v>1000</v>
      </c>
    </row>
    <row r="98" spans="1:4" x14ac:dyDescent="0.3">
      <c r="A98" s="34" t="s">
        <v>76</v>
      </c>
      <c r="B98" s="35">
        <f>SUBTOTAL(9,B99:B100)</f>
        <v>1500000</v>
      </c>
      <c r="C98" s="35">
        <f t="shared" si="3"/>
        <v>-444091.27</v>
      </c>
      <c r="D98" s="35">
        <f>SUBTOTAL(9,D99:D100)</f>
        <v>1055908.73</v>
      </c>
    </row>
    <row r="99" spans="1:4" x14ac:dyDescent="0.3">
      <c r="A99" s="36" t="s">
        <v>77</v>
      </c>
      <c r="B99" s="37">
        <v>0</v>
      </c>
      <c r="C99" s="37">
        <f t="shared" si="3"/>
        <v>0</v>
      </c>
      <c r="D99" s="37">
        <v>0</v>
      </c>
    </row>
    <row r="100" spans="1:4" x14ac:dyDescent="0.3">
      <c r="A100" s="36" t="s">
        <v>78</v>
      </c>
      <c r="B100" s="37">
        <v>1500000</v>
      </c>
      <c r="C100" s="37">
        <f t="shared" si="3"/>
        <v>-444091.27</v>
      </c>
      <c r="D100" s="37">
        <v>1055908.73</v>
      </c>
    </row>
    <row r="101" spans="1:4" x14ac:dyDescent="0.3">
      <c r="A101" s="34" t="s">
        <v>79</v>
      </c>
      <c r="B101" s="35">
        <f>SUBTOTAL(9,B102:B103)</f>
        <v>40000</v>
      </c>
      <c r="C101" s="35">
        <f t="shared" si="3"/>
        <v>-40000</v>
      </c>
      <c r="D101" s="35">
        <f>SUBTOTAL(9,D102:D103)</f>
        <v>0</v>
      </c>
    </row>
    <row r="102" spans="1:4" x14ac:dyDescent="0.3">
      <c r="A102" s="36" t="s">
        <v>80</v>
      </c>
      <c r="B102" s="37">
        <v>40000</v>
      </c>
      <c r="C102" s="37">
        <f t="shared" si="3"/>
        <v>-40000</v>
      </c>
      <c r="D102" s="37">
        <v>0</v>
      </c>
    </row>
    <row r="103" spans="1:4" x14ac:dyDescent="0.3">
      <c r="A103" s="36" t="s">
        <v>81</v>
      </c>
      <c r="B103" s="37">
        <v>0</v>
      </c>
      <c r="C103" s="37">
        <f t="shared" si="3"/>
        <v>0</v>
      </c>
      <c r="D103" s="37">
        <v>0</v>
      </c>
    </row>
    <row r="104" spans="1:4" ht="20.100000000000001" customHeight="1" x14ac:dyDescent="0.3">
      <c r="A104" s="38" t="s">
        <v>37</v>
      </c>
      <c r="B104" s="32">
        <f>IFERROR(SUBTOTAL(9,B76:B103),0)</f>
        <v>6430092</v>
      </c>
      <c r="C104" s="33">
        <f t="shared" si="3"/>
        <v>1280703.3900000006</v>
      </c>
      <c r="D104" s="32">
        <f>IFERROR(SUBTOTAL(9,D76:D103),0)</f>
        <v>7710795.3900000006</v>
      </c>
    </row>
    <row r="105" spans="1:4" x14ac:dyDescent="0.3">
      <c r="C105" s="14"/>
    </row>
    <row r="106" spans="1:4" x14ac:dyDescent="0.3">
      <c r="B106" s="28"/>
    </row>
    <row r="111" spans="1:4" s="29" customFormat="1" ht="24.9" customHeight="1" x14ac:dyDescent="0.35">
      <c r="A111" s="3" t="s">
        <v>82</v>
      </c>
      <c r="B111" s="3"/>
      <c r="C111" s="3"/>
      <c r="D111" s="3"/>
    </row>
    <row r="112" spans="1:4" ht="39.15" customHeight="1" x14ac:dyDescent="0.3">
      <c r="A112" s="13" t="s">
        <v>28</v>
      </c>
      <c r="B112" s="13" t="s">
        <v>3</v>
      </c>
      <c r="C112" s="13" t="s">
        <v>4</v>
      </c>
      <c r="D112" s="13" t="s">
        <v>5</v>
      </c>
    </row>
    <row r="113" spans="1:6" s="14" customFormat="1" ht="15.9" customHeight="1" x14ac:dyDescent="0.3">
      <c r="A113" s="15" t="s">
        <v>6</v>
      </c>
      <c r="B113" s="15">
        <f>COLUMN()</f>
        <v>2</v>
      </c>
      <c r="C113" s="15" t="str">
        <f>_xlfn.CONCAT(TEXT(COLUMN(),"@")," (",TEXT(D113,"@")," - ",TEXT(B113,"@"),")")</f>
        <v>3 (4 - 2)</v>
      </c>
      <c r="D113" s="15">
        <f>COLUMN()</f>
        <v>4</v>
      </c>
    </row>
    <row r="114" spans="1:6" s="30" customFormat="1" ht="20.100000000000001" customHeight="1" x14ac:dyDescent="0.3">
      <c r="A114" s="31" t="s">
        <v>38</v>
      </c>
      <c r="B114" s="32">
        <f>IFERROR(SUBTOTAL(9,B116:B144),0)</f>
        <v>6430092.0000000009</v>
      </c>
      <c r="C114" s="33">
        <f t="shared" ref="C114:C145" si="4">D114-B114</f>
        <v>1280703.3899999987</v>
      </c>
      <c r="D114" s="32">
        <f>IFERROR(SUBTOTAL(9,D116:D144),0)</f>
        <v>7710795.3899999997</v>
      </c>
      <c r="F114" s="14"/>
    </row>
    <row r="115" spans="1:6" x14ac:dyDescent="0.3">
      <c r="A115" s="34" t="s">
        <v>83</v>
      </c>
      <c r="B115" s="35">
        <f>SUBTOTAL(9,B116:B117)</f>
        <v>312790.3</v>
      </c>
      <c r="C115" s="35">
        <f t="shared" si="4"/>
        <v>630</v>
      </c>
      <c r="D115" s="35">
        <f>SUBTOTAL(9,D116:D117)</f>
        <v>313420.3</v>
      </c>
    </row>
    <row r="116" spans="1:6" x14ac:dyDescent="0.3">
      <c r="A116" s="36" t="s">
        <v>84</v>
      </c>
      <c r="B116" s="37">
        <v>246420</v>
      </c>
      <c r="C116" s="37">
        <f t="shared" si="4"/>
        <v>630</v>
      </c>
      <c r="D116" s="37">
        <v>247050</v>
      </c>
    </row>
    <row r="117" spans="1:6" x14ac:dyDescent="0.3">
      <c r="A117" s="36" t="s">
        <v>85</v>
      </c>
      <c r="B117" s="37">
        <v>66370.3</v>
      </c>
      <c r="C117" s="37">
        <f t="shared" si="4"/>
        <v>0</v>
      </c>
      <c r="D117" s="37">
        <v>66370.3</v>
      </c>
    </row>
    <row r="118" spans="1:6" x14ac:dyDescent="0.3">
      <c r="A118" s="34" t="s">
        <v>86</v>
      </c>
      <c r="B118" s="35">
        <f>SUBTOTAL(9,B119:B120)</f>
        <v>692800</v>
      </c>
      <c r="C118" s="35">
        <f t="shared" si="4"/>
        <v>968450</v>
      </c>
      <c r="D118" s="35">
        <f>SUBTOTAL(9,D119:D120)</f>
        <v>1661250</v>
      </c>
    </row>
    <row r="119" spans="1:6" x14ac:dyDescent="0.3">
      <c r="A119" s="36" t="s">
        <v>87</v>
      </c>
      <c r="B119" s="37">
        <v>689300</v>
      </c>
      <c r="C119" s="37">
        <f t="shared" si="4"/>
        <v>965000</v>
      </c>
      <c r="D119" s="37">
        <v>1654300</v>
      </c>
    </row>
    <row r="120" spans="1:6" x14ac:dyDescent="0.3">
      <c r="A120" s="36" t="s">
        <v>88</v>
      </c>
      <c r="B120" s="37">
        <v>3500</v>
      </c>
      <c r="C120" s="37">
        <f t="shared" si="4"/>
        <v>3450</v>
      </c>
      <c r="D120" s="37">
        <v>6950</v>
      </c>
    </row>
    <row r="121" spans="1:6" x14ac:dyDescent="0.3">
      <c r="A121" s="34" t="s">
        <v>89</v>
      </c>
      <c r="B121" s="35">
        <f>SUBTOTAL(9,B122:B128)</f>
        <v>850170</v>
      </c>
      <c r="C121" s="35">
        <f t="shared" si="4"/>
        <v>574890</v>
      </c>
      <c r="D121" s="35">
        <f>SUBTOTAL(9,D122:D128)</f>
        <v>1425060</v>
      </c>
    </row>
    <row r="122" spans="1:6" x14ac:dyDescent="0.3">
      <c r="A122" s="36" t="s">
        <v>90</v>
      </c>
      <c r="B122" s="37">
        <v>211370</v>
      </c>
      <c r="C122" s="37">
        <f t="shared" si="4"/>
        <v>7490</v>
      </c>
      <c r="D122" s="37">
        <v>218860</v>
      </c>
    </row>
    <row r="123" spans="1:6" x14ac:dyDescent="0.3">
      <c r="A123" s="36" t="s">
        <v>91</v>
      </c>
      <c r="B123" s="37">
        <v>8000</v>
      </c>
      <c r="C123" s="37">
        <f t="shared" si="4"/>
        <v>0</v>
      </c>
      <c r="D123" s="37">
        <v>8000</v>
      </c>
    </row>
    <row r="124" spans="1:6" x14ac:dyDescent="0.3">
      <c r="A124" s="36" t="s">
        <v>92</v>
      </c>
      <c r="B124" s="37">
        <v>28400</v>
      </c>
      <c r="C124" s="37">
        <f t="shared" si="4"/>
        <v>0</v>
      </c>
      <c r="D124" s="37">
        <v>28400</v>
      </c>
    </row>
    <row r="125" spans="1:6" x14ac:dyDescent="0.3">
      <c r="A125" s="36" t="s">
        <v>93</v>
      </c>
      <c r="B125" s="37">
        <v>398000</v>
      </c>
      <c r="C125" s="37">
        <f t="shared" si="4"/>
        <v>682000</v>
      </c>
      <c r="D125" s="37">
        <v>1080000</v>
      </c>
    </row>
    <row r="126" spans="1:6" x14ac:dyDescent="0.3">
      <c r="A126" s="36" t="s">
        <v>94</v>
      </c>
      <c r="B126" s="37">
        <v>6000</v>
      </c>
      <c r="C126" s="37">
        <f t="shared" si="4"/>
        <v>5000</v>
      </c>
      <c r="D126" s="37">
        <v>11000</v>
      </c>
    </row>
    <row r="127" spans="1:6" x14ac:dyDescent="0.3">
      <c r="A127" s="36" t="s">
        <v>95</v>
      </c>
      <c r="B127" s="37">
        <v>123500</v>
      </c>
      <c r="C127" s="37">
        <f t="shared" si="4"/>
        <v>-119500</v>
      </c>
      <c r="D127" s="37">
        <v>4000</v>
      </c>
    </row>
    <row r="128" spans="1:6" x14ac:dyDescent="0.3">
      <c r="A128" s="36" t="s">
        <v>96</v>
      </c>
      <c r="B128" s="37">
        <v>74900</v>
      </c>
      <c r="C128" s="37">
        <f t="shared" si="4"/>
        <v>-100</v>
      </c>
      <c r="D128" s="37">
        <v>74800</v>
      </c>
    </row>
    <row r="129" spans="1:4" x14ac:dyDescent="0.3">
      <c r="A129" s="34" t="s">
        <v>97</v>
      </c>
      <c r="B129" s="35">
        <f>SUBTOTAL(9,B130:B133)</f>
        <v>3650471.7</v>
      </c>
      <c r="C129" s="35">
        <f t="shared" si="4"/>
        <v>-370566.61000000034</v>
      </c>
      <c r="D129" s="35">
        <f>SUBTOTAL(9,D130:D133)</f>
        <v>3279905.09</v>
      </c>
    </row>
    <row r="130" spans="1:4" x14ac:dyDescent="0.3">
      <c r="A130" s="36" t="s">
        <v>98</v>
      </c>
      <c r="B130" s="37">
        <v>144600</v>
      </c>
      <c r="C130" s="37">
        <f t="shared" si="4"/>
        <v>16000</v>
      </c>
      <c r="D130" s="37">
        <v>160600</v>
      </c>
    </row>
    <row r="131" spans="1:4" x14ac:dyDescent="0.3">
      <c r="A131" s="36" t="s">
        <v>99</v>
      </c>
      <c r="B131" s="37">
        <v>3434671.97</v>
      </c>
      <c r="C131" s="37">
        <f t="shared" si="4"/>
        <v>-399566.88000000035</v>
      </c>
      <c r="D131" s="37">
        <v>3035105.09</v>
      </c>
    </row>
    <row r="132" spans="1:4" x14ac:dyDescent="0.3">
      <c r="A132" s="36" t="s">
        <v>100</v>
      </c>
      <c r="B132" s="37">
        <v>24000</v>
      </c>
      <c r="C132" s="37">
        <f t="shared" si="4"/>
        <v>2000</v>
      </c>
      <c r="D132" s="37">
        <v>26000</v>
      </c>
    </row>
    <row r="133" spans="1:4" x14ac:dyDescent="0.3">
      <c r="A133" s="36" t="s">
        <v>101</v>
      </c>
      <c r="B133" s="37">
        <v>47199.73</v>
      </c>
      <c r="C133" s="37">
        <f t="shared" si="4"/>
        <v>11000.269999999997</v>
      </c>
      <c r="D133" s="37">
        <v>58200</v>
      </c>
    </row>
    <row r="134" spans="1:4" x14ac:dyDescent="0.3">
      <c r="A134" s="34" t="s">
        <v>102</v>
      </c>
      <c r="B134" s="35">
        <f>SUBTOTAL(9,B135:B137)</f>
        <v>95700</v>
      </c>
      <c r="C134" s="35">
        <f t="shared" si="4"/>
        <v>12000</v>
      </c>
      <c r="D134" s="35">
        <f>SUBTOTAL(9,D135:D137)</f>
        <v>107700</v>
      </c>
    </row>
    <row r="135" spans="1:4" x14ac:dyDescent="0.3">
      <c r="A135" s="36" t="s">
        <v>103</v>
      </c>
      <c r="B135" s="37">
        <v>40000</v>
      </c>
      <c r="C135" s="37">
        <f t="shared" si="4"/>
        <v>12000</v>
      </c>
      <c r="D135" s="37">
        <v>52000</v>
      </c>
    </row>
    <row r="136" spans="1:4" x14ac:dyDescent="0.3">
      <c r="A136" s="36" t="s">
        <v>104</v>
      </c>
      <c r="B136" s="37">
        <v>50000</v>
      </c>
      <c r="C136" s="37">
        <f t="shared" si="4"/>
        <v>0</v>
      </c>
      <c r="D136" s="37">
        <v>50000</v>
      </c>
    </row>
    <row r="137" spans="1:4" x14ac:dyDescent="0.3">
      <c r="A137" s="36" t="s">
        <v>105</v>
      </c>
      <c r="B137" s="37">
        <v>5700</v>
      </c>
      <c r="C137" s="37">
        <f t="shared" si="4"/>
        <v>0</v>
      </c>
      <c r="D137" s="37">
        <v>5700</v>
      </c>
    </row>
    <row r="138" spans="1:4" x14ac:dyDescent="0.3">
      <c r="A138" s="34" t="s">
        <v>106</v>
      </c>
      <c r="B138" s="35">
        <f>SUBTOTAL(9,B139:B141)</f>
        <v>728560</v>
      </c>
      <c r="C138" s="35">
        <f t="shared" si="4"/>
        <v>99400</v>
      </c>
      <c r="D138" s="35">
        <f>SUBTOTAL(9,D139:D141)</f>
        <v>827960</v>
      </c>
    </row>
    <row r="139" spans="1:4" x14ac:dyDescent="0.3">
      <c r="A139" s="36" t="s">
        <v>107</v>
      </c>
      <c r="B139" s="37">
        <v>699960</v>
      </c>
      <c r="C139" s="37">
        <f t="shared" si="4"/>
        <v>99400</v>
      </c>
      <c r="D139" s="37">
        <v>799360</v>
      </c>
    </row>
    <row r="140" spans="1:4" x14ac:dyDescent="0.3">
      <c r="A140" s="36" t="s">
        <v>108</v>
      </c>
      <c r="B140" s="37">
        <v>18600</v>
      </c>
      <c r="C140" s="37">
        <f t="shared" si="4"/>
        <v>0</v>
      </c>
      <c r="D140" s="37">
        <v>18600</v>
      </c>
    </row>
    <row r="141" spans="1:4" x14ac:dyDescent="0.3">
      <c r="A141" s="36" t="s">
        <v>109</v>
      </c>
      <c r="B141" s="37">
        <v>10000</v>
      </c>
      <c r="C141" s="37">
        <f t="shared" si="4"/>
        <v>0</v>
      </c>
      <c r="D141" s="37">
        <v>10000</v>
      </c>
    </row>
    <row r="142" spans="1:4" x14ac:dyDescent="0.3">
      <c r="A142" s="34" t="s">
        <v>110</v>
      </c>
      <c r="B142" s="35">
        <f>SUBTOTAL(9,B143:B144)</f>
        <v>99600</v>
      </c>
      <c r="C142" s="35">
        <f t="shared" si="4"/>
        <v>-4100</v>
      </c>
      <c r="D142" s="35">
        <f>SUBTOTAL(9,D143:D144)</f>
        <v>95500</v>
      </c>
    </row>
    <row r="143" spans="1:4" x14ac:dyDescent="0.3">
      <c r="A143" s="36" t="s">
        <v>111</v>
      </c>
      <c r="B143" s="37">
        <v>0</v>
      </c>
      <c r="C143" s="37">
        <f t="shared" si="4"/>
        <v>0</v>
      </c>
      <c r="D143" s="37">
        <v>0</v>
      </c>
    </row>
    <row r="144" spans="1:4" x14ac:dyDescent="0.3">
      <c r="A144" s="36" t="s">
        <v>112</v>
      </c>
      <c r="B144" s="37">
        <v>99600</v>
      </c>
      <c r="C144" s="37">
        <f t="shared" si="4"/>
        <v>-4100</v>
      </c>
      <c r="D144" s="37">
        <v>95500</v>
      </c>
    </row>
    <row r="145" spans="1:4" ht="20.100000000000001" customHeight="1" x14ac:dyDescent="0.3">
      <c r="A145" s="38" t="s">
        <v>37</v>
      </c>
      <c r="B145" s="32">
        <f>IFERROR(SUBTOTAL(9,B116:B144),0)</f>
        <v>6430092.0000000009</v>
      </c>
      <c r="C145" s="33">
        <f t="shared" si="4"/>
        <v>1280703.3899999987</v>
      </c>
      <c r="D145" s="32">
        <f>IFERROR(SUBTOTAL(9,D116:D144),0)</f>
        <v>7710795.3899999997</v>
      </c>
    </row>
    <row r="146" spans="1:4" x14ac:dyDescent="0.3">
      <c r="A146" s="14"/>
      <c r="B146" s="14"/>
      <c r="C146" s="14"/>
      <c r="D146" s="14"/>
    </row>
    <row r="147" spans="1:4" x14ac:dyDescent="0.3">
      <c r="A147" s="14"/>
      <c r="B147" s="14"/>
      <c r="C147" s="14"/>
      <c r="D147" s="14"/>
    </row>
    <row r="148" spans="1:4" x14ac:dyDescent="0.3">
      <c r="B148" s="28"/>
    </row>
  </sheetData>
  <mergeCells count="5">
    <mergeCell ref="A3:D3"/>
    <mergeCell ref="A1:D1"/>
    <mergeCell ref="A2:D2"/>
    <mergeCell ref="A40:D40"/>
    <mergeCell ref="A111:D111"/>
  </mergeCells>
  <pageMargins left="0.39370078740157499" right="0.39370078740157499" top="0.39370078740157499" bottom="0.511811023622047" header="0" footer="0.31496062992126"/>
  <pageSetup paperSize="9" scale="71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9"/>
  <sheetViews>
    <sheetView zoomScaleNormal="100" workbookViewId="0">
      <pane ySplit="5" topLeftCell="A6" activePane="bottomLeft" state="frozen"/>
      <selection pane="bottomLeft" activeCell="A16" sqref="A16"/>
    </sheetView>
  </sheetViews>
  <sheetFormatPr defaultColWidth="9.109375" defaultRowHeight="14.4" x14ac:dyDescent="0.3"/>
  <cols>
    <col min="1" max="1" width="73.6640625" style="4" customWidth="1"/>
    <col min="2" max="4" width="19.6640625" style="4" customWidth="1"/>
    <col min="5" max="6" width="9.109375" customWidth="1"/>
  </cols>
  <sheetData>
    <row r="1" spans="1:6" s="9" customFormat="1" ht="30" customHeight="1" x14ac:dyDescent="0.3">
      <c r="A1" s="3" t="s">
        <v>0</v>
      </c>
      <c r="B1" s="3"/>
      <c r="C1" s="3"/>
      <c r="D1" s="3"/>
    </row>
    <row r="2" spans="1:6" s="9" customFormat="1" ht="30" customHeight="1" x14ac:dyDescent="0.3">
      <c r="A2" s="3" t="s">
        <v>113</v>
      </c>
      <c r="B2" s="3"/>
      <c r="C2" s="3"/>
      <c r="D2" s="3"/>
    </row>
    <row r="3" spans="1:6" s="29" customFormat="1" ht="24.9" customHeight="1" x14ac:dyDescent="0.35">
      <c r="A3" s="3" t="s">
        <v>114</v>
      </c>
      <c r="B3" s="3"/>
      <c r="C3" s="3"/>
      <c r="D3" s="3"/>
    </row>
    <row r="4" spans="1:6" ht="39.15" customHeight="1" x14ac:dyDescent="0.3">
      <c r="A4" s="13" t="s">
        <v>28</v>
      </c>
      <c r="B4" s="13" t="s">
        <v>3</v>
      </c>
      <c r="C4" s="13" t="s">
        <v>4</v>
      </c>
      <c r="D4" s="13" t="s">
        <v>5</v>
      </c>
    </row>
    <row r="5" spans="1:6" s="14" customFormat="1" ht="15.9" customHeight="1" x14ac:dyDescent="0.3">
      <c r="A5" s="15" t="s">
        <v>6</v>
      </c>
      <c r="B5" s="15">
        <f>COLUMN()</f>
        <v>2</v>
      </c>
      <c r="C5" s="15" t="str">
        <f>_xlfn.CONCAT(TEXT(COLUMN(),"@")," (",TEXT(D5,"@")," - ",TEXT(B5,"@"),")")</f>
        <v>3 (4 - 2)</v>
      </c>
      <c r="D5" s="15">
        <f>COLUMN()</f>
        <v>4</v>
      </c>
    </row>
    <row r="6" spans="1:6" s="30" customFormat="1" ht="20.100000000000001" customHeight="1" x14ac:dyDescent="0.3">
      <c r="A6" s="31" t="s">
        <v>115</v>
      </c>
      <c r="B6" s="32">
        <f>IFERROR(SUBTOTAL(9,B8:B8),0)</f>
        <v>1500000</v>
      </c>
      <c r="C6" s="33">
        <f>D6-B6</f>
        <v>2907368.29</v>
      </c>
      <c r="D6" s="32">
        <f>IFERROR(SUBTOTAL(9,D8:D8),0)</f>
        <v>4407368.29</v>
      </c>
      <c r="F6" s="14"/>
    </row>
    <row r="7" spans="1:6" x14ac:dyDescent="0.3">
      <c r="A7" s="34" t="s">
        <v>15</v>
      </c>
      <c r="B7" s="35">
        <f>SUBTOTAL(9,B8:B8)</f>
        <v>1500000</v>
      </c>
      <c r="C7" s="35">
        <f>D7-B7</f>
        <v>2907368.29</v>
      </c>
      <c r="D7" s="35">
        <f>SUBTOTAL(9,D8:D8)</f>
        <v>4407368.29</v>
      </c>
    </row>
    <row r="8" spans="1:6" x14ac:dyDescent="0.3">
      <c r="A8" s="36" t="s">
        <v>116</v>
      </c>
      <c r="B8" s="37">
        <v>1500000</v>
      </c>
      <c r="C8" s="37">
        <f>D8-B8</f>
        <v>2907368.29</v>
      </c>
      <c r="D8" s="37">
        <v>4407368.29</v>
      </c>
    </row>
    <row r="9" spans="1:6" ht="20.100000000000001" customHeight="1" x14ac:dyDescent="0.3">
      <c r="A9" s="38" t="s">
        <v>37</v>
      </c>
      <c r="B9" s="32">
        <f>IFERROR(SUBTOTAL(9,B8:B8),0)</f>
        <v>1500000</v>
      </c>
      <c r="C9" s="33">
        <f>D9-B9</f>
        <v>2907368.29</v>
      </c>
      <c r="D9" s="32">
        <f>IFERROR(SUBTOTAL(9,D8:D8),0)</f>
        <v>4407368.29</v>
      </c>
    </row>
    <row r="10" spans="1:6" x14ac:dyDescent="0.3">
      <c r="A10" s="14"/>
      <c r="B10" s="14"/>
      <c r="C10" s="14"/>
      <c r="D10" s="14"/>
    </row>
    <row r="11" spans="1:6" x14ac:dyDescent="0.3">
      <c r="A11" s="14"/>
      <c r="B11" s="14"/>
      <c r="C11" s="14"/>
      <c r="D11" s="14"/>
    </row>
    <row r="12" spans="1:6" ht="39.15" customHeight="1" x14ac:dyDescent="0.3">
      <c r="A12" s="39" t="s">
        <v>28</v>
      </c>
      <c r="B12" s="13" t="s">
        <v>3</v>
      </c>
      <c r="C12" s="13" t="s">
        <v>4</v>
      </c>
      <c r="D12" s="13" t="s">
        <v>5</v>
      </c>
    </row>
    <row r="13" spans="1:6" s="14" customFormat="1" ht="15.9" customHeight="1" x14ac:dyDescent="0.3">
      <c r="A13" s="15" t="s">
        <v>6</v>
      </c>
      <c r="B13" s="15">
        <f>COLUMN()</f>
        <v>2</v>
      </c>
      <c r="C13" s="15" t="str">
        <f>_xlfn.CONCAT(TEXT(COLUMN(),"@")," (",TEXT(D13,"@")," - ",TEXT(B13,"@"),")")</f>
        <v>3 (4 - 2)</v>
      </c>
      <c r="D13" s="15">
        <f>COLUMN()</f>
        <v>4</v>
      </c>
    </row>
    <row r="14" spans="1:6" ht="20.100000000000001" customHeight="1" x14ac:dyDescent="0.3">
      <c r="A14" s="40" t="s">
        <v>117</v>
      </c>
      <c r="B14" s="32">
        <f>IFERROR(SUBTOTAL(9,B16:B16),0)</f>
        <v>397000</v>
      </c>
      <c r="C14" s="32">
        <f>D17-B17</f>
        <v>543766.76</v>
      </c>
      <c r="D14" s="32">
        <f>IFERROR(SUBTOTAL(9,D16:D16),0)</f>
        <v>940766.76</v>
      </c>
    </row>
    <row r="15" spans="1:6" x14ac:dyDescent="0.3">
      <c r="A15" s="34" t="s">
        <v>16</v>
      </c>
      <c r="B15" s="35">
        <f>SUBTOTAL(9,B16:B16)</f>
        <v>397000</v>
      </c>
      <c r="C15" s="35">
        <f>D15-B15</f>
        <v>543766.76</v>
      </c>
      <c r="D15" s="35">
        <f>SUBTOTAL(9,D16:D16)</f>
        <v>940766.76</v>
      </c>
    </row>
    <row r="16" spans="1:6" x14ac:dyDescent="0.3">
      <c r="A16" s="36" t="s">
        <v>118</v>
      </c>
      <c r="B16" s="37">
        <v>397000</v>
      </c>
      <c r="C16" s="37">
        <f>D16-B16</f>
        <v>543766.76</v>
      </c>
      <c r="D16" s="37">
        <v>940766.76</v>
      </c>
    </row>
    <row r="17" spans="1:6" ht="20.100000000000001" customHeight="1" x14ac:dyDescent="0.3">
      <c r="A17" s="38" t="s">
        <v>37</v>
      </c>
      <c r="B17" s="32">
        <f>IFERROR(SUBTOTAL(9,B16:B16),0)</f>
        <v>397000</v>
      </c>
      <c r="C17" s="33">
        <f>D17-B17</f>
        <v>543766.76</v>
      </c>
      <c r="D17" s="32">
        <f>IFERROR(SUBTOTAL(9,D16:D16),0)</f>
        <v>940766.76</v>
      </c>
    </row>
    <row r="18" spans="1:6" x14ac:dyDescent="0.3">
      <c r="C18" s="14"/>
    </row>
    <row r="19" spans="1:6" x14ac:dyDescent="0.3">
      <c r="B19" s="28"/>
    </row>
    <row r="24" spans="1:6" s="29" customFormat="1" ht="24.9" customHeight="1" x14ac:dyDescent="0.35">
      <c r="A24" s="3" t="s">
        <v>119</v>
      </c>
      <c r="B24" s="3"/>
      <c r="C24" s="3"/>
      <c r="D24" s="3"/>
    </row>
    <row r="25" spans="1:6" ht="39.15" customHeight="1" x14ac:dyDescent="0.3">
      <c r="A25" s="13" t="s">
        <v>28</v>
      </c>
      <c r="B25" s="13" t="s">
        <v>5</v>
      </c>
      <c r="C25" s="13" t="s">
        <v>4</v>
      </c>
      <c r="D25" s="13" t="s">
        <v>120</v>
      </c>
    </row>
    <row r="26" spans="1:6" s="14" customFormat="1" ht="15.9" customHeight="1" x14ac:dyDescent="0.3">
      <c r="A26" s="15" t="s">
        <v>6</v>
      </c>
      <c r="B26" s="15">
        <f>COLUMN()</f>
        <v>2</v>
      </c>
      <c r="C26" s="15" t="str">
        <f>_xlfn.CONCAT(TEXT(COLUMN(),"@")," (",TEXT(D26,"@")," - ",TEXT(B26,"@"),")")</f>
        <v>3 (4 - 2)</v>
      </c>
      <c r="D26" s="15">
        <f>COLUMN()</f>
        <v>4</v>
      </c>
    </row>
    <row r="27" spans="1:6" s="30" customFormat="1" ht="20.100000000000001" customHeight="1" x14ac:dyDescent="0.3">
      <c r="A27" s="31" t="s">
        <v>115</v>
      </c>
      <c r="B27" s="32">
        <f>IFERROR(SUBTOTAL(9,B29:B31),0)</f>
        <v>1500000</v>
      </c>
      <c r="C27" s="33">
        <f t="shared" ref="C27:C32" si="0">D27-B27</f>
        <v>2907368.29</v>
      </c>
      <c r="D27" s="32">
        <f>IFERROR(SUBTOTAL(9,D29:D31),0)</f>
        <v>4407368.29</v>
      </c>
      <c r="F27" s="14"/>
    </row>
    <row r="28" spans="1:6" x14ac:dyDescent="0.3">
      <c r="A28" s="34" t="s">
        <v>60</v>
      </c>
      <c r="B28" s="35">
        <f>SUBTOTAL(9,B29:B29)</f>
        <v>0</v>
      </c>
      <c r="C28" s="35">
        <f t="shared" si="0"/>
        <v>665351</v>
      </c>
      <c r="D28" s="35">
        <f>SUBTOTAL(9,D29:D29)</f>
        <v>665351</v>
      </c>
    </row>
    <row r="29" spans="1:6" x14ac:dyDescent="0.3">
      <c r="A29" s="36" t="s">
        <v>69</v>
      </c>
      <c r="B29" s="37">
        <v>0</v>
      </c>
      <c r="C29" s="37">
        <f t="shared" si="0"/>
        <v>665351</v>
      </c>
      <c r="D29" s="37">
        <v>665351</v>
      </c>
    </row>
    <row r="30" spans="1:6" x14ac:dyDescent="0.3">
      <c r="A30" s="34" t="s">
        <v>76</v>
      </c>
      <c r="B30" s="35">
        <f>SUBTOTAL(9,B31:B31)</f>
        <v>1500000</v>
      </c>
      <c r="C30" s="35">
        <f t="shared" si="0"/>
        <v>2242017.29</v>
      </c>
      <c r="D30" s="35">
        <f>SUBTOTAL(9,D31:D31)</f>
        <v>3742017.29</v>
      </c>
    </row>
    <row r="31" spans="1:6" x14ac:dyDescent="0.3">
      <c r="A31" s="36" t="s">
        <v>78</v>
      </c>
      <c r="B31" s="37">
        <v>1500000</v>
      </c>
      <c r="C31" s="37">
        <f t="shared" si="0"/>
        <v>2242017.29</v>
      </c>
      <c r="D31" s="37">
        <v>3742017.29</v>
      </c>
    </row>
    <row r="32" spans="1:6" ht="20.100000000000001" customHeight="1" x14ac:dyDescent="0.3">
      <c r="A32" s="38" t="s">
        <v>37</v>
      </c>
      <c r="B32" s="32">
        <f>IFERROR(SUBTOTAL(9,B29:B31),0)</f>
        <v>1500000</v>
      </c>
      <c r="C32" s="33">
        <f t="shared" si="0"/>
        <v>2907368.29</v>
      </c>
      <c r="D32" s="32">
        <f>IFERROR(SUBTOTAL(9,D29:D31),0)</f>
        <v>4407368.29</v>
      </c>
    </row>
    <row r="33" spans="1:4" x14ac:dyDescent="0.3">
      <c r="A33" s="14"/>
      <c r="B33" s="14"/>
      <c r="C33" s="14"/>
      <c r="D33" s="14"/>
    </row>
    <row r="34" spans="1:4" x14ac:dyDescent="0.3">
      <c r="A34" s="14"/>
      <c r="B34" s="14"/>
      <c r="C34" s="14"/>
      <c r="D34" s="14"/>
    </row>
    <row r="35" spans="1:4" ht="39.15" customHeight="1" x14ac:dyDescent="0.3">
      <c r="A35" s="39" t="s">
        <v>28</v>
      </c>
      <c r="B35" s="13" t="s">
        <v>3</v>
      </c>
      <c r="C35" s="13" t="s">
        <v>4</v>
      </c>
      <c r="D35" s="13" t="s">
        <v>5</v>
      </c>
    </row>
    <row r="36" spans="1:4" s="14" customFormat="1" ht="15.9" customHeight="1" x14ac:dyDescent="0.3">
      <c r="A36" s="15" t="s">
        <v>6</v>
      </c>
      <c r="B36" s="15">
        <f>COLUMN()</f>
        <v>2</v>
      </c>
      <c r="C36" s="15" t="str">
        <f>_xlfn.CONCAT(TEXT(COLUMN(),"@")," (",TEXT(D36,"@")," - ",TEXT(B36,"@"),")")</f>
        <v>3 (4 - 2)</v>
      </c>
      <c r="D36" s="15">
        <f>COLUMN()</f>
        <v>4</v>
      </c>
    </row>
    <row r="37" spans="1:4" ht="20.100000000000001" customHeight="1" x14ac:dyDescent="0.3">
      <c r="A37" s="40" t="s">
        <v>117</v>
      </c>
      <c r="B37" s="32">
        <f>IFERROR(SUBTOTAL(9,B39:B46),0)</f>
        <v>397000</v>
      </c>
      <c r="C37" s="32">
        <f>D47-B47</f>
        <v>543766.76</v>
      </c>
      <c r="D37" s="32">
        <f>IFERROR(SUBTOTAL(9,D39:D46),0)</f>
        <v>940766.76</v>
      </c>
    </row>
    <row r="38" spans="1:4" x14ac:dyDescent="0.3">
      <c r="A38" s="34" t="s">
        <v>51</v>
      </c>
      <c r="B38" s="35">
        <f>SUBTOTAL(9,B39:B39)</f>
        <v>0</v>
      </c>
      <c r="C38" s="35">
        <f t="shared" ref="C38:C47" si="1">D38-B38</f>
        <v>89343.72</v>
      </c>
      <c r="D38" s="35">
        <f>SUBTOTAL(9,D39:D39)</f>
        <v>89343.72</v>
      </c>
    </row>
    <row r="39" spans="1:4" x14ac:dyDescent="0.3">
      <c r="A39" s="36" t="s">
        <v>52</v>
      </c>
      <c r="B39" s="37">
        <v>0</v>
      </c>
      <c r="C39" s="37">
        <f t="shared" si="1"/>
        <v>89343.72</v>
      </c>
      <c r="D39" s="37">
        <v>89343.72</v>
      </c>
    </row>
    <row r="40" spans="1:4" x14ac:dyDescent="0.3">
      <c r="A40" s="34" t="s">
        <v>60</v>
      </c>
      <c r="B40" s="35">
        <f>SUBTOTAL(9,B41:B44)</f>
        <v>397000</v>
      </c>
      <c r="C40" s="35">
        <f t="shared" si="1"/>
        <v>-340000</v>
      </c>
      <c r="D40" s="35">
        <f>SUBTOTAL(9,D41:D44)</f>
        <v>57000</v>
      </c>
    </row>
    <row r="41" spans="1:4" x14ac:dyDescent="0.3">
      <c r="A41" s="36" t="s">
        <v>61</v>
      </c>
      <c r="B41" s="37">
        <v>97000</v>
      </c>
      <c r="C41" s="37">
        <f t="shared" si="1"/>
        <v>-40000</v>
      </c>
      <c r="D41" s="37">
        <v>57000</v>
      </c>
    </row>
    <row r="42" spans="1:4" x14ac:dyDescent="0.3">
      <c r="A42" s="36" t="s">
        <v>64</v>
      </c>
      <c r="B42" s="37">
        <v>0</v>
      </c>
      <c r="C42" s="37">
        <f t="shared" si="1"/>
        <v>0</v>
      </c>
      <c r="D42" s="37">
        <v>0</v>
      </c>
    </row>
    <row r="43" spans="1:4" x14ac:dyDescent="0.3">
      <c r="A43" s="36" t="s">
        <v>69</v>
      </c>
      <c r="B43" s="37">
        <v>0</v>
      </c>
      <c r="C43" s="37">
        <f t="shared" si="1"/>
        <v>0</v>
      </c>
      <c r="D43" s="37">
        <v>0</v>
      </c>
    </row>
    <row r="44" spans="1:4" x14ac:dyDescent="0.3">
      <c r="A44" s="36" t="s">
        <v>70</v>
      </c>
      <c r="B44" s="37">
        <v>300000</v>
      </c>
      <c r="C44" s="37">
        <f t="shared" si="1"/>
        <v>-300000</v>
      </c>
      <c r="D44" s="37">
        <v>0</v>
      </c>
    </row>
    <row r="45" spans="1:4" x14ac:dyDescent="0.3">
      <c r="A45" s="34" t="s">
        <v>76</v>
      </c>
      <c r="B45" s="35">
        <f>SUBTOTAL(9,B46:B46)</f>
        <v>0</v>
      </c>
      <c r="C45" s="35">
        <f t="shared" si="1"/>
        <v>794423.04</v>
      </c>
      <c r="D45" s="35">
        <f>SUBTOTAL(9,D46:D46)</f>
        <v>794423.04</v>
      </c>
    </row>
    <row r="46" spans="1:4" x14ac:dyDescent="0.3">
      <c r="A46" s="36" t="s">
        <v>78</v>
      </c>
      <c r="B46" s="37">
        <v>0</v>
      </c>
      <c r="C46" s="37">
        <f t="shared" si="1"/>
        <v>794423.04</v>
      </c>
      <c r="D46" s="37">
        <v>794423.04</v>
      </c>
    </row>
    <row r="47" spans="1:4" ht="20.100000000000001" customHeight="1" x14ac:dyDescent="0.3">
      <c r="A47" s="38" t="s">
        <v>37</v>
      </c>
      <c r="B47" s="32">
        <f>IFERROR(SUBTOTAL(9,B39:B46),0)</f>
        <v>397000</v>
      </c>
      <c r="C47" s="33">
        <f t="shared" si="1"/>
        <v>543766.76</v>
      </c>
      <c r="D47" s="32">
        <f>IFERROR(SUBTOTAL(9,D39:D46),0)</f>
        <v>940766.76</v>
      </c>
    </row>
    <row r="48" spans="1:4" x14ac:dyDescent="0.3">
      <c r="C48" s="14"/>
    </row>
    <row r="49" spans="2:2" x14ac:dyDescent="0.3">
      <c r="B49" s="28"/>
    </row>
  </sheetData>
  <mergeCells count="4">
    <mergeCell ref="A3:D3"/>
    <mergeCell ref="A2:D2"/>
    <mergeCell ref="A1:D1"/>
    <mergeCell ref="A24:D24"/>
  </mergeCells>
  <pageMargins left="0.39370078740157499" right="0.39370078740157499" top="0.39370078740157499" bottom="0.511811023622047" header="0" footer="0.31496062992126"/>
  <pageSetup paperSize="9" scale="71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689"/>
  <sheetViews>
    <sheetView zoomScaleNormal="100" workbookViewId="0">
      <pane ySplit="4" topLeftCell="A5" activePane="bottomLeft" state="frozen"/>
      <selection pane="bottomLeft" activeCell="A16" sqref="A16"/>
    </sheetView>
  </sheetViews>
  <sheetFormatPr defaultColWidth="9.109375" defaultRowHeight="14.4" x14ac:dyDescent="0.3"/>
  <cols>
    <col min="1" max="1" width="73.6640625" style="4" customWidth="1"/>
    <col min="2" max="4" width="19.6640625" style="4" customWidth="1"/>
    <col min="5" max="6" width="9.109375" customWidth="1"/>
  </cols>
  <sheetData>
    <row r="1" spans="1:6" s="29" customFormat="1" ht="24.9" customHeight="1" x14ac:dyDescent="0.35">
      <c r="A1" s="3" t="s">
        <v>121</v>
      </c>
      <c r="B1" s="3"/>
      <c r="C1" s="3"/>
      <c r="D1" s="3"/>
    </row>
    <row r="2" spans="1:6" s="10" customFormat="1" ht="24.9" customHeight="1" x14ac:dyDescent="0.3">
      <c r="A2" s="11" t="s">
        <v>122</v>
      </c>
      <c r="B2" s="12"/>
      <c r="C2" s="12"/>
      <c r="D2" s="12"/>
    </row>
    <row r="3" spans="1:6" ht="39.15" customHeight="1" x14ac:dyDescent="0.3">
      <c r="A3" s="13" t="s">
        <v>28</v>
      </c>
      <c r="B3" s="13" t="s">
        <v>3</v>
      </c>
      <c r="C3" s="13" t="s">
        <v>4</v>
      </c>
      <c r="D3" s="13" t="s">
        <v>5</v>
      </c>
    </row>
    <row r="4" spans="1:6" s="14" customFormat="1" ht="15.9" customHeight="1" x14ac:dyDescent="0.3">
      <c r="A4" s="15" t="s">
        <v>6</v>
      </c>
      <c r="B4" s="15">
        <f>COLUMN()</f>
        <v>2</v>
      </c>
      <c r="C4" s="15" t="str">
        <f>_xlfn.CONCAT(TEXT(COLUMN(),"@")," (",TEXT(D4,"@")," - ",TEXT(B4,"@"),")")</f>
        <v>3 (4 - 2)</v>
      </c>
      <c r="D4" s="15">
        <f>COLUMN()</f>
        <v>4</v>
      </c>
    </row>
    <row r="5" spans="1:6" s="30" customFormat="1" ht="20.100000000000001" customHeight="1" x14ac:dyDescent="0.3">
      <c r="A5" s="31" t="s">
        <v>123</v>
      </c>
      <c r="B5" s="32">
        <f>IFERROR(SUBTOTAL(9,B7:B8),0)</f>
        <v>6787092</v>
      </c>
      <c r="C5" s="33">
        <f>D5-B5</f>
        <v>2200377.5100000016</v>
      </c>
      <c r="D5" s="32">
        <f>IFERROR(SUBTOTAL(9,D7:D8),0)</f>
        <v>8987469.5100000016</v>
      </c>
      <c r="F5" s="14"/>
    </row>
    <row r="6" spans="1:6" x14ac:dyDescent="0.3">
      <c r="A6" s="34" t="s">
        <v>124</v>
      </c>
      <c r="B6" s="35">
        <f>SUBTOTAL(9,B7:B8)</f>
        <v>6787092</v>
      </c>
      <c r="C6" s="35">
        <f>D6-B6</f>
        <v>2200377.5100000016</v>
      </c>
      <c r="D6" s="35">
        <f>SUBTOTAL(9,D7:D8)</f>
        <v>8987469.5100000016</v>
      </c>
    </row>
    <row r="7" spans="1:6" x14ac:dyDescent="0.3">
      <c r="A7" s="36" t="s">
        <v>125</v>
      </c>
      <c r="B7" s="37">
        <v>6285782</v>
      </c>
      <c r="C7" s="37">
        <f>D7-B7</f>
        <v>2200377.5100000016</v>
      </c>
      <c r="D7" s="37">
        <v>8486159.5100000016</v>
      </c>
    </row>
    <row r="8" spans="1:6" x14ac:dyDescent="0.3">
      <c r="A8" s="36" t="s">
        <v>126</v>
      </c>
      <c r="B8" s="37">
        <v>501310</v>
      </c>
      <c r="C8" s="37">
        <f>D8-B8</f>
        <v>0</v>
      </c>
      <c r="D8" s="37">
        <v>501310</v>
      </c>
    </row>
    <row r="9" spans="1:6" ht="20.100000000000001" customHeight="1" x14ac:dyDescent="0.3">
      <c r="A9" s="38" t="s">
        <v>37</v>
      </c>
      <c r="B9" s="32">
        <f>IFERROR(SUBTOTAL(9,B7:B8),0)</f>
        <v>6787092</v>
      </c>
      <c r="C9" s="33">
        <f>D9-B9</f>
        <v>2200377.5100000016</v>
      </c>
      <c r="D9" s="32">
        <f>IFERROR(SUBTOTAL(9,D7:D8),0)</f>
        <v>8987469.5100000016</v>
      </c>
    </row>
    <row r="10" spans="1:6" x14ac:dyDescent="0.3">
      <c r="A10" s="14"/>
      <c r="B10" s="14"/>
      <c r="C10" s="14"/>
      <c r="D10" s="14"/>
    </row>
    <row r="11" spans="1:6" x14ac:dyDescent="0.3">
      <c r="A11" s="14"/>
      <c r="B11" s="14"/>
      <c r="C11" s="14"/>
      <c r="D11" s="14"/>
    </row>
    <row r="12" spans="1:6" s="10" customFormat="1" ht="24.9" customHeight="1" x14ac:dyDescent="0.3">
      <c r="A12" s="11" t="s">
        <v>127</v>
      </c>
      <c r="B12" s="12"/>
      <c r="C12" s="12"/>
      <c r="D12" s="12"/>
    </row>
    <row r="13" spans="1:6" ht="39.15" customHeight="1" x14ac:dyDescent="0.3">
      <c r="A13" s="39" t="s">
        <v>28</v>
      </c>
      <c r="B13" s="13" t="s">
        <v>3</v>
      </c>
      <c r="C13" s="13" t="s">
        <v>4</v>
      </c>
      <c r="D13" s="13" t="s">
        <v>5</v>
      </c>
    </row>
    <row r="14" spans="1:6" s="14" customFormat="1" ht="15.9" customHeight="1" x14ac:dyDescent="0.3">
      <c r="A14" s="15" t="s">
        <v>6</v>
      </c>
      <c r="B14" s="15">
        <f>COLUMN()</f>
        <v>2</v>
      </c>
      <c r="C14" s="15" t="str">
        <f>_xlfn.CONCAT(TEXT(COLUMN(),"@")," (",TEXT(D14,"@")," - ",TEXT(B14,"@"),")")</f>
        <v>3 (4 - 2)</v>
      </c>
      <c r="D14" s="15">
        <f>COLUMN()</f>
        <v>4</v>
      </c>
    </row>
    <row r="15" spans="1:6" ht="20.100000000000001" customHeight="1" x14ac:dyDescent="0.3">
      <c r="A15" s="40" t="s">
        <v>128</v>
      </c>
      <c r="B15" s="32">
        <f>IFERROR(SUBTOTAL(9,B17:B19),0)</f>
        <v>6827092</v>
      </c>
      <c r="C15" s="32">
        <f>D20-B20</f>
        <v>1824470.1499999985</v>
      </c>
      <c r="D15" s="32">
        <f>IFERROR(SUBTOTAL(9,D17:D19),0)</f>
        <v>8651562.1499999985</v>
      </c>
    </row>
    <row r="16" spans="1:6" x14ac:dyDescent="0.3">
      <c r="A16" s="34" t="s">
        <v>124</v>
      </c>
      <c r="B16" s="35">
        <f>SUBTOTAL(9,B17:B19)</f>
        <v>6827092</v>
      </c>
      <c r="C16" s="35">
        <f>D16-B16</f>
        <v>1824470.1499999985</v>
      </c>
      <c r="D16" s="35">
        <f>SUBTOTAL(9,D17:D19)</f>
        <v>8651562.1499999985</v>
      </c>
    </row>
    <row r="17" spans="1:4" x14ac:dyDescent="0.3">
      <c r="A17" s="36" t="s">
        <v>129</v>
      </c>
      <c r="B17" s="37">
        <v>5936931.7000000002</v>
      </c>
      <c r="C17" s="37">
        <f>D17-B17</f>
        <v>1813080.1499999994</v>
      </c>
      <c r="D17" s="37">
        <v>7750011.8499999996</v>
      </c>
    </row>
    <row r="18" spans="1:4" x14ac:dyDescent="0.3">
      <c r="A18" s="36" t="s">
        <v>125</v>
      </c>
      <c r="B18" s="37">
        <v>318850.3</v>
      </c>
      <c r="C18" s="37">
        <f>D18-B18</f>
        <v>10990</v>
      </c>
      <c r="D18" s="37">
        <v>329840.3</v>
      </c>
    </row>
    <row r="19" spans="1:4" x14ac:dyDescent="0.3">
      <c r="A19" s="36" t="s">
        <v>126</v>
      </c>
      <c r="B19" s="37">
        <v>571310</v>
      </c>
      <c r="C19" s="37">
        <f>D19-B19</f>
        <v>400</v>
      </c>
      <c r="D19" s="37">
        <v>571710</v>
      </c>
    </row>
    <row r="20" spans="1:4" ht="20.100000000000001" customHeight="1" x14ac:dyDescent="0.3">
      <c r="A20" s="38" t="s">
        <v>37</v>
      </c>
      <c r="B20" s="32">
        <f>IFERROR(SUBTOTAL(9,B17:B19),0)</f>
        <v>6827092</v>
      </c>
      <c r="C20" s="33">
        <f>D20-B20</f>
        <v>1824470.1499999985</v>
      </c>
      <c r="D20" s="32">
        <f>IFERROR(SUBTOTAL(9,D17:D19),0)</f>
        <v>8651562.1499999985</v>
      </c>
    </row>
    <row r="21" spans="1:4" x14ac:dyDescent="0.3">
      <c r="C21" s="14"/>
    </row>
    <row r="22" spans="1:4" x14ac:dyDescent="0.3">
      <c r="B22" s="28"/>
    </row>
    <row r="27" spans="1:4" s="9" customFormat="1" ht="30" customHeight="1" x14ac:dyDescent="0.3">
      <c r="A27" s="3" t="s">
        <v>130</v>
      </c>
      <c r="B27" s="3"/>
      <c r="C27" s="3"/>
      <c r="D27" s="3"/>
    </row>
    <row r="28" spans="1:4" ht="39.15" customHeight="1" x14ac:dyDescent="0.3">
      <c r="A28" s="13" t="s">
        <v>28</v>
      </c>
      <c r="B28" s="13" t="s">
        <v>3</v>
      </c>
      <c r="C28" s="13" t="s">
        <v>4</v>
      </c>
      <c r="D28" s="13" t="s">
        <v>5</v>
      </c>
    </row>
    <row r="29" spans="1:4" s="14" customFormat="1" ht="15.9" customHeight="1" x14ac:dyDescent="0.3">
      <c r="A29" s="15" t="s">
        <v>6</v>
      </c>
      <c r="B29" s="15">
        <f>COLUMN()</f>
        <v>2</v>
      </c>
      <c r="C29" s="15" t="str">
        <f>_xlfn.CONCAT(TEXT(COLUMN(),"@")," (",TEXT(D29,"@")," - ",TEXT(B29,"@"),")")</f>
        <v>3 (4 - 2)</v>
      </c>
      <c r="D29" s="15">
        <f>COLUMN()</f>
        <v>4</v>
      </c>
    </row>
    <row r="30" spans="1:4" x14ac:dyDescent="0.3">
      <c r="A30" s="34" t="s">
        <v>124</v>
      </c>
      <c r="B30" s="35">
        <f>SUBTOTAL(9,B63:B685)</f>
        <v>6827092</v>
      </c>
      <c r="C30" s="35">
        <f>D30-B30</f>
        <v>1824470.1499999985</v>
      </c>
      <c r="D30" s="35">
        <f>SUBTOTAL(9,D63:D685)</f>
        <v>8651562.1499999985</v>
      </c>
    </row>
    <row r="31" spans="1:4" x14ac:dyDescent="0.3">
      <c r="A31" s="41" t="s">
        <v>131</v>
      </c>
      <c r="B31" s="42">
        <f>SUBTOTAL(9,B63:B603)</f>
        <v>5936931.7000000002</v>
      </c>
      <c r="C31" s="42">
        <f>D31-B31</f>
        <v>1813080.1499999994</v>
      </c>
      <c r="D31" s="42">
        <f>SUBTOTAL(9,D63:D603)</f>
        <v>7750011.8499999996</v>
      </c>
    </row>
    <row r="32" spans="1:4" x14ac:dyDescent="0.3">
      <c r="A32" s="43" t="s">
        <v>132</v>
      </c>
      <c r="B32" s="44"/>
      <c r="C32" s="44"/>
      <c r="D32" s="44"/>
    </row>
    <row r="33" spans="1:4" x14ac:dyDescent="0.3">
      <c r="A33" s="45" t="s">
        <v>133</v>
      </c>
      <c r="B33" s="46" t="s">
        <v>134</v>
      </c>
      <c r="C33" s="47">
        <f t="shared" ref="C33:C96" si="0">D33-B33</f>
        <v>38942.089999999967</v>
      </c>
      <c r="D33" s="48" t="s">
        <v>135</v>
      </c>
    </row>
    <row r="34" spans="1:4" x14ac:dyDescent="0.3">
      <c r="A34" s="45" t="s">
        <v>136</v>
      </c>
      <c r="B34" s="46" t="s">
        <v>137</v>
      </c>
      <c r="C34" s="47">
        <f t="shared" si="0"/>
        <v>0</v>
      </c>
      <c r="D34" s="48" t="s">
        <v>137</v>
      </c>
    </row>
    <row r="35" spans="1:4" x14ac:dyDescent="0.3">
      <c r="A35" s="45" t="s">
        <v>138</v>
      </c>
      <c r="B35" s="46" t="s">
        <v>139</v>
      </c>
      <c r="C35" s="47">
        <f t="shared" si="0"/>
        <v>55720</v>
      </c>
      <c r="D35" s="48" t="s">
        <v>140</v>
      </c>
    </row>
    <row r="36" spans="1:4" x14ac:dyDescent="0.3">
      <c r="A36" s="45" t="s">
        <v>141</v>
      </c>
      <c r="B36" s="46" t="s">
        <v>142</v>
      </c>
      <c r="C36" s="47">
        <f t="shared" si="0"/>
        <v>0</v>
      </c>
      <c r="D36" s="48" t="s">
        <v>142</v>
      </c>
    </row>
    <row r="37" spans="1:4" x14ac:dyDescent="0.3">
      <c r="A37" s="45" t="s">
        <v>143</v>
      </c>
      <c r="B37" s="46" t="s">
        <v>144</v>
      </c>
      <c r="C37" s="47">
        <f t="shared" si="0"/>
        <v>0</v>
      </c>
      <c r="D37" s="48" t="s">
        <v>144</v>
      </c>
    </row>
    <row r="38" spans="1:4" x14ac:dyDescent="0.3">
      <c r="A38" s="45" t="s">
        <v>145</v>
      </c>
      <c r="B38" s="46" t="s">
        <v>146</v>
      </c>
      <c r="C38" s="47">
        <f t="shared" si="0"/>
        <v>-5800</v>
      </c>
      <c r="D38" s="48" t="s">
        <v>147</v>
      </c>
    </row>
    <row r="39" spans="1:4" x14ac:dyDescent="0.3">
      <c r="A39" s="45" t="s">
        <v>148</v>
      </c>
      <c r="B39" s="46" t="s">
        <v>149</v>
      </c>
      <c r="C39" s="47">
        <f t="shared" si="0"/>
        <v>62488</v>
      </c>
      <c r="D39" s="48" t="s">
        <v>150</v>
      </c>
    </row>
    <row r="40" spans="1:4" x14ac:dyDescent="0.3">
      <c r="A40" s="45" t="s">
        <v>151</v>
      </c>
      <c r="B40" s="46" t="s">
        <v>142</v>
      </c>
      <c r="C40" s="47">
        <f t="shared" si="0"/>
        <v>122677.39</v>
      </c>
      <c r="D40" s="48" t="s">
        <v>152</v>
      </c>
    </row>
    <row r="41" spans="1:4" x14ac:dyDescent="0.3">
      <c r="A41" s="45" t="s">
        <v>153</v>
      </c>
      <c r="B41" s="46" t="s">
        <v>142</v>
      </c>
      <c r="C41" s="47">
        <f t="shared" si="0"/>
        <v>0</v>
      </c>
      <c r="D41" s="48" t="s">
        <v>142</v>
      </c>
    </row>
    <row r="42" spans="1:4" x14ac:dyDescent="0.3">
      <c r="A42" s="45" t="s">
        <v>154</v>
      </c>
      <c r="B42" s="46" t="s">
        <v>155</v>
      </c>
      <c r="C42" s="47">
        <f t="shared" si="0"/>
        <v>-95600</v>
      </c>
      <c r="D42" s="48" t="s">
        <v>142</v>
      </c>
    </row>
    <row r="43" spans="1:4" x14ac:dyDescent="0.3">
      <c r="A43" s="45" t="s">
        <v>156</v>
      </c>
      <c r="B43" s="46" t="s">
        <v>157</v>
      </c>
      <c r="C43" s="47">
        <f t="shared" si="0"/>
        <v>-324227.99999999994</v>
      </c>
      <c r="D43" s="48" t="s">
        <v>158</v>
      </c>
    </row>
    <row r="44" spans="1:4" x14ac:dyDescent="0.3">
      <c r="A44" s="45" t="s">
        <v>159</v>
      </c>
      <c r="B44" s="46" t="s">
        <v>142</v>
      </c>
      <c r="C44" s="47">
        <f t="shared" si="0"/>
        <v>137500</v>
      </c>
      <c r="D44" s="48" t="s">
        <v>160</v>
      </c>
    </row>
    <row r="45" spans="1:4" x14ac:dyDescent="0.3">
      <c r="A45" s="45" t="s">
        <v>161</v>
      </c>
      <c r="B45" s="46" t="s">
        <v>142</v>
      </c>
      <c r="C45" s="47">
        <f t="shared" si="0"/>
        <v>0</v>
      </c>
      <c r="D45" s="48" t="s">
        <v>142</v>
      </c>
    </row>
    <row r="46" spans="1:4" x14ac:dyDescent="0.3">
      <c r="A46" s="45" t="s">
        <v>162</v>
      </c>
      <c r="B46" s="46" t="s">
        <v>142</v>
      </c>
      <c r="C46" s="47">
        <f t="shared" si="0"/>
        <v>0</v>
      </c>
      <c r="D46" s="48" t="s">
        <v>142</v>
      </c>
    </row>
    <row r="47" spans="1:4" x14ac:dyDescent="0.3">
      <c r="A47" s="45" t="s">
        <v>163</v>
      </c>
      <c r="B47" s="46" t="s">
        <v>164</v>
      </c>
      <c r="C47" s="47">
        <f t="shared" si="0"/>
        <v>-845000</v>
      </c>
      <c r="D47" s="48" t="s">
        <v>139</v>
      </c>
    </row>
    <row r="48" spans="1:4" x14ac:dyDescent="0.3">
      <c r="A48" s="45" t="s">
        <v>165</v>
      </c>
      <c r="B48" s="46" t="s">
        <v>142</v>
      </c>
      <c r="C48" s="47">
        <f t="shared" si="0"/>
        <v>0</v>
      </c>
      <c r="D48" s="48" t="s">
        <v>142</v>
      </c>
    </row>
    <row r="49" spans="1:4" x14ac:dyDescent="0.3">
      <c r="A49" s="45" t="s">
        <v>166</v>
      </c>
      <c r="B49" s="46" t="s">
        <v>142</v>
      </c>
      <c r="C49" s="47">
        <f t="shared" si="0"/>
        <v>0</v>
      </c>
      <c r="D49" s="48" t="s">
        <v>142</v>
      </c>
    </row>
    <row r="50" spans="1:4" x14ac:dyDescent="0.3">
      <c r="A50" s="45" t="s">
        <v>167</v>
      </c>
      <c r="B50" s="46" t="s">
        <v>142</v>
      </c>
      <c r="C50" s="47">
        <f t="shared" si="0"/>
        <v>2165351</v>
      </c>
      <c r="D50" s="48" t="s">
        <v>168</v>
      </c>
    </row>
    <row r="51" spans="1:4" x14ac:dyDescent="0.3">
      <c r="A51" s="45" t="s">
        <v>169</v>
      </c>
      <c r="B51" s="46" t="s">
        <v>170</v>
      </c>
      <c r="C51" s="47">
        <f t="shared" si="0"/>
        <v>166225</v>
      </c>
      <c r="D51" s="48" t="s">
        <v>171</v>
      </c>
    </row>
    <row r="52" spans="1:4" x14ac:dyDescent="0.3">
      <c r="A52" s="45" t="s">
        <v>172</v>
      </c>
      <c r="B52" s="46" t="s">
        <v>142</v>
      </c>
      <c r="C52" s="47">
        <f t="shared" si="0"/>
        <v>24481.54</v>
      </c>
      <c r="D52" s="48" t="s">
        <v>173</v>
      </c>
    </row>
    <row r="53" spans="1:4" x14ac:dyDescent="0.3">
      <c r="A53" s="45" t="s">
        <v>174</v>
      </c>
      <c r="B53" s="46" t="s">
        <v>142</v>
      </c>
      <c r="C53" s="47">
        <f t="shared" si="0"/>
        <v>0</v>
      </c>
      <c r="D53" s="48" t="s">
        <v>142</v>
      </c>
    </row>
    <row r="54" spans="1:4" x14ac:dyDescent="0.3">
      <c r="A54" s="45" t="s">
        <v>175</v>
      </c>
      <c r="B54" s="46" t="s">
        <v>176</v>
      </c>
      <c r="C54" s="47">
        <f t="shared" si="0"/>
        <v>-8.6399999998975545</v>
      </c>
      <c r="D54" s="48" t="s">
        <v>177</v>
      </c>
    </row>
    <row r="55" spans="1:4" x14ac:dyDescent="0.3">
      <c r="A55" s="45" t="s">
        <v>178</v>
      </c>
      <c r="B55" s="46" t="s">
        <v>142</v>
      </c>
      <c r="C55" s="47">
        <f t="shared" si="0"/>
        <v>0</v>
      </c>
      <c r="D55" s="48" t="s">
        <v>142</v>
      </c>
    </row>
    <row r="56" spans="1:4" x14ac:dyDescent="0.3">
      <c r="A56" s="45" t="s">
        <v>179</v>
      </c>
      <c r="B56" s="46" t="s">
        <v>180</v>
      </c>
      <c r="C56" s="47">
        <f t="shared" si="0"/>
        <v>350331.77</v>
      </c>
      <c r="D56" s="48" t="s">
        <v>181</v>
      </c>
    </row>
    <row r="57" spans="1:4" x14ac:dyDescent="0.3">
      <c r="A57" s="45" t="s">
        <v>182</v>
      </c>
      <c r="B57" s="46" t="s">
        <v>183</v>
      </c>
      <c r="C57" s="47">
        <f t="shared" si="0"/>
        <v>-40000</v>
      </c>
      <c r="D57" s="48" t="s">
        <v>142</v>
      </c>
    </row>
    <row r="58" spans="1:4" x14ac:dyDescent="0.3">
      <c r="A58" s="45" t="s">
        <v>184</v>
      </c>
      <c r="B58" s="46" t="s">
        <v>142</v>
      </c>
      <c r="C58" s="47">
        <f t="shared" si="0"/>
        <v>0</v>
      </c>
      <c r="D58" s="48" t="s">
        <v>142</v>
      </c>
    </row>
    <row r="59" spans="1:4" x14ac:dyDescent="0.3">
      <c r="A59" s="49" t="s">
        <v>185</v>
      </c>
      <c r="B59" s="50">
        <f>SUBTOTAL(9,B63:B71)</f>
        <v>30100</v>
      </c>
      <c r="C59" s="50">
        <f t="shared" si="0"/>
        <v>2900</v>
      </c>
      <c r="D59" s="50">
        <f>SUBTOTAL(9,D63:D71)</f>
        <v>33000</v>
      </c>
    </row>
    <row r="60" spans="1:4" x14ac:dyDescent="0.3">
      <c r="A60" s="51" t="s">
        <v>186</v>
      </c>
      <c r="B60" s="52">
        <f>SUBTOTAL(9,B63:B63)</f>
        <v>15000</v>
      </c>
      <c r="C60" s="52">
        <f t="shared" si="0"/>
        <v>0</v>
      </c>
      <c r="D60" s="52">
        <f>SUBTOTAL(9,D63:D63)</f>
        <v>15000</v>
      </c>
    </row>
    <row r="61" spans="1:4" x14ac:dyDescent="0.3">
      <c r="A61" s="53" t="s">
        <v>187</v>
      </c>
      <c r="B61" s="54">
        <f>SUBTOTAL(9,B63:B63)</f>
        <v>15000</v>
      </c>
      <c r="C61" s="54">
        <f t="shared" si="0"/>
        <v>0</v>
      </c>
      <c r="D61" s="54">
        <f>SUBTOTAL(9,D63:D63)</f>
        <v>15000</v>
      </c>
    </row>
    <row r="62" spans="1:4" x14ac:dyDescent="0.3">
      <c r="A62" s="55" t="s">
        <v>188</v>
      </c>
      <c r="B62" s="56">
        <f>SUBTOTAL(9,B63:B63)</f>
        <v>15000</v>
      </c>
      <c r="C62" s="56">
        <f t="shared" si="0"/>
        <v>0</v>
      </c>
      <c r="D62" s="56">
        <f>SUBTOTAL(9,D63:D63)</f>
        <v>15000</v>
      </c>
    </row>
    <row r="63" spans="1:4" x14ac:dyDescent="0.3">
      <c r="A63" s="36" t="s">
        <v>189</v>
      </c>
      <c r="B63" s="37">
        <v>15000</v>
      </c>
      <c r="C63" s="37">
        <f t="shared" si="0"/>
        <v>0</v>
      </c>
      <c r="D63" s="37">
        <v>15000</v>
      </c>
    </row>
    <row r="64" spans="1:4" x14ac:dyDescent="0.3">
      <c r="A64" s="51" t="s">
        <v>190</v>
      </c>
      <c r="B64" s="52">
        <f>SUBTOTAL(9,B67:B67)</f>
        <v>6100</v>
      </c>
      <c r="C64" s="52">
        <f t="shared" si="0"/>
        <v>2900</v>
      </c>
      <c r="D64" s="52">
        <f>SUBTOTAL(9,D67:D67)</f>
        <v>9000</v>
      </c>
    </row>
    <row r="65" spans="1:4" x14ac:dyDescent="0.3">
      <c r="A65" s="53" t="s">
        <v>187</v>
      </c>
      <c r="B65" s="54">
        <f>SUBTOTAL(9,B67:B67)</f>
        <v>6100</v>
      </c>
      <c r="C65" s="54">
        <f t="shared" si="0"/>
        <v>2900</v>
      </c>
      <c r="D65" s="54">
        <f>SUBTOTAL(9,D67:D67)</f>
        <v>9000</v>
      </c>
    </row>
    <row r="66" spans="1:4" x14ac:dyDescent="0.3">
      <c r="A66" s="55" t="s">
        <v>188</v>
      </c>
      <c r="B66" s="56">
        <f>SUBTOTAL(9,B67:B67)</f>
        <v>6100</v>
      </c>
      <c r="C66" s="56">
        <f t="shared" si="0"/>
        <v>2900</v>
      </c>
      <c r="D66" s="56">
        <f>SUBTOTAL(9,D67:D67)</f>
        <v>9000</v>
      </c>
    </row>
    <row r="67" spans="1:4" x14ac:dyDescent="0.3">
      <c r="A67" s="36" t="s">
        <v>191</v>
      </c>
      <c r="B67" s="37">
        <v>6100</v>
      </c>
      <c r="C67" s="37">
        <f t="shared" si="0"/>
        <v>2900</v>
      </c>
      <c r="D67" s="37">
        <v>9000</v>
      </c>
    </row>
    <row r="68" spans="1:4" x14ac:dyDescent="0.3">
      <c r="A68" s="51" t="s">
        <v>192</v>
      </c>
      <c r="B68" s="52">
        <f>SUBTOTAL(9,B71:B71)</f>
        <v>9000</v>
      </c>
      <c r="C68" s="52">
        <f t="shared" si="0"/>
        <v>0</v>
      </c>
      <c r="D68" s="52">
        <f>SUBTOTAL(9,D71:D71)</f>
        <v>9000</v>
      </c>
    </row>
    <row r="69" spans="1:4" x14ac:dyDescent="0.3">
      <c r="A69" s="53" t="s">
        <v>187</v>
      </c>
      <c r="B69" s="54">
        <f>SUBTOTAL(9,B71:B71)</f>
        <v>9000</v>
      </c>
      <c r="C69" s="54">
        <f t="shared" si="0"/>
        <v>0</v>
      </c>
      <c r="D69" s="54">
        <f>SUBTOTAL(9,D71:D71)</f>
        <v>9000</v>
      </c>
    </row>
    <row r="70" spans="1:4" x14ac:dyDescent="0.3">
      <c r="A70" s="55" t="s">
        <v>188</v>
      </c>
      <c r="B70" s="56">
        <f>SUBTOTAL(9,B71:B71)</f>
        <v>9000</v>
      </c>
      <c r="C70" s="56">
        <f t="shared" si="0"/>
        <v>0</v>
      </c>
      <c r="D70" s="56">
        <f>SUBTOTAL(9,D71:D71)</f>
        <v>9000</v>
      </c>
    </row>
    <row r="71" spans="1:4" x14ac:dyDescent="0.3">
      <c r="A71" s="36" t="s">
        <v>191</v>
      </c>
      <c r="B71" s="37">
        <v>9000</v>
      </c>
      <c r="C71" s="37">
        <f t="shared" si="0"/>
        <v>0</v>
      </c>
      <c r="D71" s="37">
        <v>9000</v>
      </c>
    </row>
    <row r="72" spans="1:4" x14ac:dyDescent="0.3">
      <c r="A72" s="49" t="s">
        <v>193</v>
      </c>
      <c r="B72" s="50">
        <f>SUBTOTAL(9,B76:B108)</f>
        <v>214210</v>
      </c>
      <c r="C72" s="50">
        <f t="shared" si="0"/>
        <v>35430</v>
      </c>
      <c r="D72" s="50">
        <f>SUBTOTAL(9,D76:D108)</f>
        <v>249640</v>
      </c>
    </row>
    <row r="73" spans="1:4" x14ac:dyDescent="0.3">
      <c r="A73" s="51" t="s">
        <v>194</v>
      </c>
      <c r="B73" s="52">
        <f>SUBTOTAL(9,B76:B76)</f>
        <v>13000</v>
      </c>
      <c r="C73" s="52">
        <f t="shared" si="0"/>
        <v>11800</v>
      </c>
      <c r="D73" s="52">
        <f>SUBTOTAL(9,D76:D76)</f>
        <v>24800</v>
      </c>
    </row>
    <row r="74" spans="1:4" x14ac:dyDescent="0.3">
      <c r="A74" s="53" t="s">
        <v>187</v>
      </c>
      <c r="B74" s="54">
        <f>SUBTOTAL(9,B76:B76)</f>
        <v>13000</v>
      </c>
      <c r="C74" s="54">
        <f t="shared" si="0"/>
        <v>11800</v>
      </c>
      <c r="D74" s="54">
        <f>SUBTOTAL(9,D76:D76)</f>
        <v>24800</v>
      </c>
    </row>
    <row r="75" spans="1:4" x14ac:dyDescent="0.3">
      <c r="A75" s="55" t="s">
        <v>188</v>
      </c>
      <c r="B75" s="56">
        <f>SUBTOTAL(9,B76:B76)</f>
        <v>13000</v>
      </c>
      <c r="C75" s="56">
        <f t="shared" si="0"/>
        <v>11800</v>
      </c>
      <c r="D75" s="56">
        <f>SUBTOTAL(9,D76:D76)</f>
        <v>24800</v>
      </c>
    </row>
    <row r="76" spans="1:4" x14ac:dyDescent="0.3">
      <c r="A76" s="36" t="s">
        <v>195</v>
      </c>
      <c r="B76" s="37">
        <v>13000</v>
      </c>
      <c r="C76" s="37">
        <f t="shared" si="0"/>
        <v>11800</v>
      </c>
      <c r="D76" s="37">
        <v>24800</v>
      </c>
    </row>
    <row r="77" spans="1:4" x14ac:dyDescent="0.3">
      <c r="A77" s="51" t="s">
        <v>196</v>
      </c>
      <c r="B77" s="52">
        <f>SUBTOTAL(9,B80:B100)</f>
        <v>195410</v>
      </c>
      <c r="C77" s="52">
        <f t="shared" si="0"/>
        <v>24200</v>
      </c>
      <c r="D77" s="52">
        <f>SUBTOTAL(9,D80:D100)</f>
        <v>219610</v>
      </c>
    </row>
    <row r="78" spans="1:4" x14ac:dyDescent="0.3">
      <c r="A78" s="53" t="s">
        <v>187</v>
      </c>
      <c r="B78" s="54">
        <f>SUBTOTAL(9,B80:B84)</f>
        <v>89210</v>
      </c>
      <c r="C78" s="54">
        <f t="shared" si="0"/>
        <v>24200</v>
      </c>
      <c r="D78" s="54">
        <f>SUBTOTAL(9,D80:D84)</f>
        <v>113410</v>
      </c>
    </row>
    <row r="79" spans="1:4" x14ac:dyDescent="0.3">
      <c r="A79" s="55" t="s">
        <v>188</v>
      </c>
      <c r="B79" s="56">
        <f>SUBTOTAL(9,B80:B82)</f>
        <v>85210</v>
      </c>
      <c r="C79" s="56">
        <f t="shared" si="0"/>
        <v>24200</v>
      </c>
      <c r="D79" s="56">
        <f>SUBTOTAL(9,D80:D82)</f>
        <v>109410</v>
      </c>
    </row>
    <row r="80" spans="1:4" x14ac:dyDescent="0.3">
      <c r="A80" s="36" t="s">
        <v>195</v>
      </c>
      <c r="B80" s="37">
        <v>75210</v>
      </c>
      <c r="C80" s="37">
        <f t="shared" si="0"/>
        <v>21000</v>
      </c>
      <c r="D80" s="37">
        <v>96210</v>
      </c>
    </row>
    <row r="81" spans="1:4" x14ac:dyDescent="0.3">
      <c r="A81" s="36" t="s">
        <v>197</v>
      </c>
      <c r="B81" s="37">
        <v>7000</v>
      </c>
      <c r="C81" s="37">
        <f t="shared" si="0"/>
        <v>3200</v>
      </c>
      <c r="D81" s="37">
        <v>10200</v>
      </c>
    </row>
    <row r="82" spans="1:4" x14ac:dyDescent="0.3">
      <c r="A82" s="36" t="s">
        <v>191</v>
      </c>
      <c r="B82" s="37">
        <v>3000</v>
      </c>
      <c r="C82" s="37">
        <f t="shared" si="0"/>
        <v>0</v>
      </c>
      <c r="D82" s="37">
        <v>3000</v>
      </c>
    </row>
    <row r="83" spans="1:4" x14ac:dyDescent="0.3">
      <c r="A83" s="55" t="s">
        <v>198</v>
      </c>
      <c r="B83" s="56">
        <f>SUBTOTAL(9,B84:B84)</f>
        <v>4000</v>
      </c>
      <c r="C83" s="56">
        <f t="shared" si="0"/>
        <v>0</v>
      </c>
      <c r="D83" s="56">
        <f>SUBTOTAL(9,D84:D84)</f>
        <v>4000</v>
      </c>
    </row>
    <row r="84" spans="1:4" x14ac:dyDescent="0.3">
      <c r="A84" s="36" t="s">
        <v>199</v>
      </c>
      <c r="B84" s="37">
        <v>4000</v>
      </c>
      <c r="C84" s="37">
        <f t="shared" si="0"/>
        <v>0</v>
      </c>
      <c r="D84" s="37">
        <v>4000</v>
      </c>
    </row>
    <row r="85" spans="1:4" x14ac:dyDescent="0.3">
      <c r="A85" s="53" t="s">
        <v>200</v>
      </c>
      <c r="B85" s="54">
        <f>SUBTOTAL(9,B87:B89)</f>
        <v>73200</v>
      </c>
      <c r="C85" s="54">
        <f t="shared" si="0"/>
        <v>0</v>
      </c>
      <c r="D85" s="54">
        <f>SUBTOTAL(9,D87:D89)</f>
        <v>73200</v>
      </c>
    </row>
    <row r="86" spans="1:4" x14ac:dyDescent="0.3">
      <c r="A86" s="55" t="s">
        <v>198</v>
      </c>
      <c r="B86" s="56">
        <f>SUBTOTAL(9,B87:B87)</f>
        <v>16200</v>
      </c>
      <c r="C86" s="56">
        <f t="shared" si="0"/>
        <v>0</v>
      </c>
      <c r="D86" s="56">
        <f>SUBTOTAL(9,D87:D87)</f>
        <v>16200</v>
      </c>
    </row>
    <row r="87" spans="1:4" x14ac:dyDescent="0.3">
      <c r="A87" s="36" t="s">
        <v>199</v>
      </c>
      <c r="B87" s="37">
        <v>16200</v>
      </c>
      <c r="C87" s="37">
        <f t="shared" si="0"/>
        <v>0</v>
      </c>
      <c r="D87" s="37">
        <v>16200</v>
      </c>
    </row>
    <row r="88" spans="1:4" x14ac:dyDescent="0.3">
      <c r="A88" s="55" t="s">
        <v>201</v>
      </c>
      <c r="B88" s="56">
        <f>SUBTOTAL(9,B89:B89)</f>
        <v>57000</v>
      </c>
      <c r="C88" s="56">
        <f t="shared" si="0"/>
        <v>0</v>
      </c>
      <c r="D88" s="56">
        <f>SUBTOTAL(9,D89:D89)</f>
        <v>57000</v>
      </c>
    </row>
    <row r="89" spans="1:4" x14ac:dyDescent="0.3">
      <c r="A89" s="36" t="s">
        <v>202</v>
      </c>
      <c r="B89" s="37">
        <v>57000</v>
      </c>
      <c r="C89" s="37">
        <f t="shared" si="0"/>
        <v>0</v>
      </c>
      <c r="D89" s="37">
        <v>57000</v>
      </c>
    </row>
    <row r="90" spans="1:4" x14ac:dyDescent="0.3">
      <c r="A90" s="53" t="s">
        <v>203</v>
      </c>
      <c r="B90" s="54">
        <f>SUBTOTAL(9,B92:B97)</f>
        <v>33000</v>
      </c>
      <c r="C90" s="54">
        <f t="shared" si="0"/>
        <v>0</v>
      </c>
      <c r="D90" s="54">
        <f>SUBTOTAL(9,D92:D97)</f>
        <v>33000</v>
      </c>
    </row>
    <row r="91" spans="1:4" x14ac:dyDescent="0.3">
      <c r="A91" s="55" t="s">
        <v>188</v>
      </c>
      <c r="B91" s="56">
        <f>SUBTOTAL(9,B92:B92)</f>
        <v>0</v>
      </c>
      <c r="C91" s="56">
        <f t="shared" si="0"/>
        <v>0</v>
      </c>
      <c r="D91" s="56">
        <f>SUBTOTAL(9,D92:D92)</f>
        <v>0</v>
      </c>
    </row>
    <row r="92" spans="1:4" x14ac:dyDescent="0.3">
      <c r="A92" s="36" t="s">
        <v>195</v>
      </c>
      <c r="B92" s="37">
        <v>0</v>
      </c>
      <c r="C92" s="37">
        <f t="shared" si="0"/>
        <v>0</v>
      </c>
      <c r="D92" s="37">
        <v>0</v>
      </c>
    </row>
    <row r="93" spans="1:4" x14ac:dyDescent="0.3">
      <c r="A93" s="55" t="s">
        <v>198</v>
      </c>
      <c r="B93" s="56">
        <f>SUBTOTAL(9,B94:B95)</f>
        <v>33000</v>
      </c>
      <c r="C93" s="56">
        <f t="shared" si="0"/>
        <v>0</v>
      </c>
      <c r="D93" s="56">
        <f>SUBTOTAL(9,D94:D95)</f>
        <v>33000</v>
      </c>
    </row>
    <row r="94" spans="1:4" x14ac:dyDescent="0.3">
      <c r="A94" s="36" t="s">
        <v>204</v>
      </c>
      <c r="B94" s="37">
        <v>30000</v>
      </c>
      <c r="C94" s="37">
        <f t="shared" si="0"/>
        <v>0</v>
      </c>
      <c r="D94" s="37">
        <v>30000</v>
      </c>
    </row>
    <row r="95" spans="1:4" x14ac:dyDescent="0.3">
      <c r="A95" s="36" t="s">
        <v>199</v>
      </c>
      <c r="B95" s="37">
        <v>3000</v>
      </c>
      <c r="C95" s="37">
        <f t="shared" si="0"/>
        <v>0</v>
      </c>
      <c r="D95" s="37">
        <v>3000</v>
      </c>
    </row>
    <row r="96" spans="1:4" x14ac:dyDescent="0.3">
      <c r="A96" s="55" t="s">
        <v>201</v>
      </c>
      <c r="B96" s="56">
        <f>SUBTOTAL(9,B97:B97)</f>
        <v>0</v>
      </c>
      <c r="C96" s="56">
        <f t="shared" si="0"/>
        <v>0</v>
      </c>
      <c r="D96" s="56">
        <f>SUBTOTAL(9,D97:D97)</f>
        <v>0</v>
      </c>
    </row>
    <row r="97" spans="1:4" x14ac:dyDescent="0.3">
      <c r="A97" s="36" t="s">
        <v>202</v>
      </c>
      <c r="B97" s="37">
        <v>0</v>
      </c>
      <c r="C97" s="37">
        <f t="shared" ref="C97:C160" si="1">D97-B97</f>
        <v>0</v>
      </c>
      <c r="D97" s="37">
        <v>0</v>
      </c>
    </row>
    <row r="98" spans="1:4" x14ac:dyDescent="0.3">
      <c r="A98" s="53" t="s">
        <v>205</v>
      </c>
      <c r="B98" s="54">
        <f>SUBTOTAL(9,B100:B100)</f>
        <v>0</v>
      </c>
      <c r="C98" s="54">
        <f t="shared" si="1"/>
        <v>0</v>
      </c>
      <c r="D98" s="54">
        <f>SUBTOTAL(9,D100:D100)</f>
        <v>0</v>
      </c>
    </row>
    <row r="99" spans="1:4" x14ac:dyDescent="0.3">
      <c r="A99" s="55" t="s">
        <v>188</v>
      </c>
      <c r="B99" s="56">
        <f>SUBTOTAL(9,B100:B100)</f>
        <v>0</v>
      </c>
      <c r="C99" s="56">
        <f t="shared" si="1"/>
        <v>0</v>
      </c>
      <c r="D99" s="56">
        <f>SUBTOTAL(9,D100:D100)</f>
        <v>0</v>
      </c>
    </row>
    <row r="100" spans="1:4" x14ac:dyDescent="0.3">
      <c r="A100" s="36" t="s">
        <v>197</v>
      </c>
      <c r="B100" s="37">
        <v>0</v>
      </c>
      <c r="C100" s="37">
        <f t="shared" si="1"/>
        <v>0</v>
      </c>
      <c r="D100" s="37">
        <v>0</v>
      </c>
    </row>
    <row r="101" spans="1:4" x14ac:dyDescent="0.3">
      <c r="A101" s="51" t="s">
        <v>206</v>
      </c>
      <c r="B101" s="52">
        <f>SUBTOTAL(9,B104:B104)</f>
        <v>1800</v>
      </c>
      <c r="C101" s="52">
        <f t="shared" si="1"/>
        <v>-570</v>
      </c>
      <c r="D101" s="52">
        <f>SUBTOTAL(9,D104:D104)</f>
        <v>1230</v>
      </c>
    </row>
    <row r="102" spans="1:4" x14ac:dyDescent="0.3">
      <c r="A102" s="53" t="s">
        <v>187</v>
      </c>
      <c r="B102" s="54">
        <f>SUBTOTAL(9,B104:B104)</f>
        <v>1800</v>
      </c>
      <c r="C102" s="54">
        <f t="shared" si="1"/>
        <v>-570</v>
      </c>
      <c r="D102" s="54">
        <f>SUBTOTAL(9,D104:D104)</f>
        <v>1230</v>
      </c>
    </row>
    <row r="103" spans="1:4" x14ac:dyDescent="0.3">
      <c r="A103" s="55" t="s">
        <v>188</v>
      </c>
      <c r="B103" s="56">
        <f>SUBTOTAL(9,B104:B104)</f>
        <v>1800</v>
      </c>
      <c r="C103" s="56">
        <f t="shared" si="1"/>
        <v>-570</v>
      </c>
      <c r="D103" s="56">
        <f>SUBTOTAL(9,D104:D104)</f>
        <v>1230</v>
      </c>
    </row>
    <row r="104" spans="1:4" x14ac:dyDescent="0.3">
      <c r="A104" s="36" t="s">
        <v>191</v>
      </c>
      <c r="B104" s="37">
        <v>1800</v>
      </c>
      <c r="C104" s="37">
        <f t="shared" si="1"/>
        <v>-570</v>
      </c>
      <c r="D104" s="37">
        <v>1230</v>
      </c>
    </row>
    <row r="105" spans="1:4" x14ac:dyDescent="0.3">
      <c r="A105" s="51" t="s">
        <v>207</v>
      </c>
      <c r="B105" s="52">
        <f>SUBTOTAL(9,B108:B108)</f>
        <v>4000</v>
      </c>
      <c r="C105" s="52">
        <f t="shared" si="1"/>
        <v>0</v>
      </c>
      <c r="D105" s="52">
        <f>SUBTOTAL(9,D108:D108)</f>
        <v>4000</v>
      </c>
    </row>
    <row r="106" spans="1:4" x14ac:dyDescent="0.3">
      <c r="A106" s="53" t="s">
        <v>187</v>
      </c>
      <c r="B106" s="54">
        <f>SUBTOTAL(9,B108:B108)</f>
        <v>4000</v>
      </c>
      <c r="C106" s="54">
        <f t="shared" si="1"/>
        <v>0</v>
      </c>
      <c r="D106" s="54">
        <f>SUBTOTAL(9,D108:D108)</f>
        <v>4000</v>
      </c>
    </row>
    <row r="107" spans="1:4" x14ac:dyDescent="0.3">
      <c r="A107" s="55" t="s">
        <v>188</v>
      </c>
      <c r="B107" s="56">
        <f>SUBTOTAL(9,B108:B108)</f>
        <v>4000</v>
      </c>
      <c r="C107" s="56">
        <f t="shared" si="1"/>
        <v>0</v>
      </c>
      <c r="D107" s="56">
        <f>SUBTOTAL(9,D108:D108)</f>
        <v>4000</v>
      </c>
    </row>
    <row r="108" spans="1:4" x14ac:dyDescent="0.3">
      <c r="A108" s="36" t="s">
        <v>195</v>
      </c>
      <c r="B108" s="37">
        <v>4000</v>
      </c>
      <c r="C108" s="37">
        <f t="shared" si="1"/>
        <v>0</v>
      </c>
      <c r="D108" s="37">
        <v>4000</v>
      </c>
    </row>
    <row r="109" spans="1:4" x14ac:dyDescent="0.3">
      <c r="A109" s="49" t="s">
        <v>208</v>
      </c>
      <c r="B109" s="50">
        <f>SUBTOTAL(9,B113:B142)</f>
        <v>692800</v>
      </c>
      <c r="C109" s="50">
        <f t="shared" si="1"/>
        <v>968450</v>
      </c>
      <c r="D109" s="50">
        <f>SUBTOTAL(9,D113:D142)</f>
        <v>1661250</v>
      </c>
    </row>
    <row r="110" spans="1:4" x14ac:dyDescent="0.3">
      <c r="A110" s="51" t="s">
        <v>209</v>
      </c>
      <c r="B110" s="52">
        <f>SUBTOTAL(9,B113:B114)</f>
        <v>3500</v>
      </c>
      <c r="C110" s="52">
        <f t="shared" si="1"/>
        <v>3450</v>
      </c>
      <c r="D110" s="52">
        <f>SUBTOTAL(9,D113:D114)</f>
        <v>6950</v>
      </c>
    </row>
    <row r="111" spans="1:4" x14ac:dyDescent="0.3">
      <c r="A111" s="53" t="s">
        <v>187</v>
      </c>
      <c r="B111" s="54">
        <f>SUBTOTAL(9,B113:B114)</f>
        <v>3500</v>
      </c>
      <c r="C111" s="54">
        <f t="shared" si="1"/>
        <v>3450</v>
      </c>
      <c r="D111" s="54">
        <f>SUBTOTAL(9,D113:D114)</f>
        <v>6950</v>
      </c>
    </row>
    <row r="112" spans="1:4" x14ac:dyDescent="0.3">
      <c r="A112" s="55" t="s">
        <v>188</v>
      </c>
      <c r="B112" s="56">
        <f>SUBTOTAL(9,B113:B114)</f>
        <v>3500</v>
      </c>
      <c r="C112" s="56">
        <f t="shared" si="1"/>
        <v>3450</v>
      </c>
      <c r="D112" s="56">
        <f>SUBTOTAL(9,D113:D114)</f>
        <v>6950</v>
      </c>
    </row>
    <row r="113" spans="1:4" x14ac:dyDescent="0.3">
      <c r="A113" s="36" t="s">
        <v>195</v>
      </c>
      <c r="B113" s="37">
        <v>1300</v>
      </c>
      <c r="C113" s="37">
        <f t="shared" si="1"/>
        <v>3450</v>
      </c>
      <c r="D113" s="37">
        <v>4750</v>
      </c>
    </row>
    <row r="114" spans="1:4" x14ac:dyDescent="0.3">
      <c r="A114" s="36" t="s">
        <v>191</v>
      </c>
      <c r="B114" s="37">
        <v>2200</v>
      </c>
      <c r="C114" s="37">
        <f t="shared" si="1"/>
        <v>0</v>
      </c>
      <c r="D114" s="37">
        <v>2200</v>
      </c>
    </row>
    <row r="115" spans="1:4" x14ac:dyDescent="0.3">
      <c r="A115" s="51" t="s">
        <v>210</v>
      </c>
      <c r="B115" s="52">
        <f>SUBTOTAL(9,B118:B124)</f>
        <v>89300</v>
      </c>
      <c r="C115" s="52">
        <f t="shared" si="1"/>
        <v>10000</v>
      </c>
      <c r="D115" s="52">
        <f>SUBTOTAL(9,D118:D124)</f>
        <v>99300</v>
      </c>
    </row>
    <row r="116" spans="1:4" x14ac:dyDescent="0.3">
      <c r="A116" s="53" t="s">
        <v>187</v>
      </c>
      <c r="B116" s="54">
        <f>SUBTOTAL(9,B118:B118)</f>
        <v>53000</v>
      </c>
      <c r="C116" s="54">
        <f t="shared" si="1"/>
        <v>10000</v>
      </c>
      <c r="D116" s="54">
        <f>SUBTOTAL(9,D118:D118)</f>
        <v>63000</v>
      </c>
    </row>
    <row r="117" spans="1:4" x14ac:dyDescent="0.3">
      <c r="A117" s="55" t="s">
        <v>188</v>
      </c>
      <c r="B117" s="56">
        <f>SUBTOTAL(9,B118:B118)</f>
        <v>53000</v>
      </c>
      <c r="C117" s="56">
        <f t="shared" si="1"/>
        <v>10000</v>
      </c>
      <c r="D117" s="56">
        <f>SUBTOTAL(9,D118:D118)</f>
        <v>63000</v>
      </c>
    </row>
    <row r="118" spans="1:4" x14ac:dyDescent="0.3">
      <c r="A118" s="36" t="s">
        <v>191</v>
      </c>
      <c r="B118" s="37">
        <v>53000</v>
      </c>
      <c r="C118" s="37">
        <f t="shared" si="1"/>
        <v>10000</v>
      </c>
      <c r="D118" s="37">
        <v>63000</v>
      </c>
    </row>
    <row r="119" spans="1:4" x14ac:dyDescent="0.3">
      <c r="A119" s="53" t="s">
        <v>200</v>
      </c>
      <c r="B119" s="54">
        <f>SUBTOTAL(9,B121:B121)</f>
        <v>36300</v>
      </c>
      <c r="C119" s="54">
        <f t="shared" si="1"/>
        <v>0</v>
      </c>
      <c r="D119" s="54">
        <f>SUBTOTAL(9,D121:D121)</f>
        <v>36300</v>
      </c>
    </row>
    <row r="120" spans="1:4" x14ac:dyDescent="0.3">
      <c r="A120" s="55" t="s">
        <v>188</v>
      </c>
      <c r="B120" s="56">
        <f>SUBTOTAL(9,B121:B121)</f>
        <v>36300</v>
      </c>
      <c r="C120" s="56">
        <f t="shared" si="1"/>
        <v>0</v>
      </c>
      <c r="D120" s="56">
        <f>SUBTOTAL(9,D121:D121)</f>
        <v>36300</v>
      </c>
    </row>
    <row r="121" spans="1:4" x14ac:dyDescent="0.3">
      <c r="A121" s="36" t="s">
        <v>191</v>
      </c>
      <c r="B121" s="37">
        <v>36300</v>
      </c>
      <c r="C121" s="37">
        <f t="shared" si="1"/>
        <v>0</v>
      </c>
      <c r="D121" s="37">
        <v>36300</v>
      </c>
    </row>
    <row r="122" spans="1:4" x14ac:dyDescent="0.3">
      <c r="A122" s="53" t="s">
        <v>203</v>
      </c>
      <c r="B122" s="54">
        <f>SUBTOTAL(9,B124:B124)</f>
        <v>0</v>
      </c>
      <c r="C122" s="54">
        <f t="shared" si="1"/>
        <v>0</v>
      </c>
      <c r="D122" s="54">
        <f>SUBTOTAL(9,D124:D124)</f>
        <v>0</v>
      </c>
    </row>
    <row r="123" spans="1:4" x14ac:dyDescent="0.3">
      <c r="A123" s="55" t="s">
        <v>188</v>
      </c>
      <c r="B123" s="56">
        <f>SUBTOTAL(9,B124:B124)</f>
        <v>0</v>
      </c>
      <c r="C123" s="56">
        <f t="shared" si="1"/>
        <v>0</v>
      </c>
      <c r="D123" s="56">
        <f>SUBTOTAL(9,D124:D124)</f>
        <v>0</v>
      </c>
    </row>
    <row r="124" spans="1:4" x14ac:dyDescent="0.3">
      <c r="A124" s="36" t="s">
        <v>191</v>
      </c>
      <c r="B124" s="37">
        <v>0</v>
      </c>
      <c r="C124" s="37">
        <f t="shared" si="1"/>
        <v>0</v>
      </c>
      <c r="D124" s="37">
        <v>0</v>
      </c>
    </row>
    <row r="125" spans="1:4" x14ac:dyDescent="0.3">
      <c r="A125" s="51" t="s">
        <v>211</v>
      </c>
      <c r="B125" s="52">
        <f>SUBTOTAL(9,B128:B142)</f>
        <v>600000</v>
      </c>
      <c r="C125" s="52">
        <f t="shared" si="1"/>
        <v>955000</v>
      </c>
      <c r="D125" s="52">
        <f>SUBTOTAL(9,D128:D142)</f>
        <v>1555000</v>
      </c>
    </row>
    <row r="126" spans="1:4" x14ac:dyDescent="0.3">
      <c r="A126" s="53" t="s">
        <v>187</v>
      </c>
      <c r="B126" s="54">
        <f>SUBTOTAL(9,B128:B128)</f>
        <v>0</v>
      </c>
      <c r="C126" s="54">
        <f t="shared" si="1"/>
        <v>0</v>
      </c>
      <c r="D126" s="54">
        <f>SUBTOTAL(9,D128:D128)</f>
        <v>0</v>
      </c>
    </row>
    <row r="127" spans="1:4" x14ac:dyDescent="0.3">
      <c r="A127" s="55" t="s">
        <v>198</v>
      </c>
      <c r="B127" s="56">
        <f>SUBTOTAL(9,B128:B128)</f>
        <v>0</v>
      </c>
      <c r="C127" s="56">
        <f t="shared" si="1"/>
        <v>0</v>
      </c>
      <c r="D127" s="56">
        <f>SUBTOTAL(9,D128:D128)</f>
        <v>0</v>
      </c>
    </row>
    <row r="128" spans="1:4" x14ac:dyDescent="0.3">
      <c r="A128" s="36" t="s">
        <v>199</v>
      </c>
      <c r="B128" s="37">
        <v>0</v>
      </c>
      <c r="C128" s="37">
        <f t="shared" si="1"/>
        <v>0</v>
      </c>
      <c r="D128" s="37">
        <v>0</v>
      </c>
    </row>
    <row r="129" spans="1:4" x14ac:dyDescent="0.3">
      <c r="A129" s="53" t="s">
        <v>212</v>
      </c>
      <c r="B129" s="54">
        <f>SUBTOTAL(9,B131:B133)</f>
        <v>600000</v>
      </c>
      <c r="C129" s="54">
        <f t="shared" si="1"/>
        <v>-545000</v>
      </c>
      <c r="D129" s="54">
        <f>SUBTOTAL(9,D131:D133)</f>
        <v>55000</v>
      </c>
    </row>
    <row r="130" spans="1:4" x14ac:dyDescent="0.3">
      <c r="A130" s="55" t="s">
        <v>198</v>
      </c>
      <c r="B130" s="56">
        <f>SUBTOTAL(9,B131:B131)</f>
        <v>600000</v>
      </c>
      <c r="C130" s="56">
        <f t="shared" si="1"/>
        <v>-545000</v>
      </c>
      <c r="D130" s="56">
        <f>SUBTOTAL(9,D131:D131)</f>
        <v>55000</v>
      </c>
    </row>
    <row r="131" spans="1:4" x14ac:dyDescent="0.3">
      <c r="A131" s="36" t="s">
        <v>199</v>
      </c>
      <c r="B131" s="37">
        <v>600000</v>
      </c>
      <c r="C131" s="37">
        <f t="shared" si="1"/>
        <v>-545000</v>
      </c>
      <c r="D131" s="37">
        <v>55000</v>
      </c>
    </row>
    <row r="132" spans="1:4" x14ac:dyDescent="0.3">
      <c r="A132" s="55" t="s">
        <v>201</v>
      </c>
      <c r="B132" s="56">
        <f>SUBTOTAL(9,B133:B133)</f>
        <v>0</v>
      </c>
      <c r="C132" s="56">
        <f t="shared" si="1"/>
        <v>0</v>
      </c>
      <c r="D132" s="56">
        <f>SUBTOTAL(9,D133:D133)</f>
        <v>0</v>
      </c>
    </row>
    <row r="133" spans="1:4" x14ac:dyDescent="0.3">
      <c r="A133" s="36" t="s">
        <v>202</v>
      </c>
      <c r="B133" s="37">
        <v>0</v>
      </c>
      <c r="C133" s="37">
        <f t="shared" si="1"/>
        <v>0</v>
      </c>
      <c r="D133" s="37">
        <v>0</v>
      </c>
    </row>
    <row r="134" spans="1:4" x14ac:dyDescent="0.3">
      <c r="A134" s="53" t="s">
        <v>213</v>
      </c>
      <c r="B134" s="54">
        <f>SUBTOTAL(9,B136:B136)</f>
        <v>0</v>
      </c>
      <c r="C134" s="54">
        <f t="shared" si="1"/>
        <v>0</v>
      </c>
      <c r="D134" s="54">
        <f>SUBTOTAL(9,D136:D136)</f>
        <v>0</v>
      </c>
    </row>
    <row r="135" spans="1:4" x14ac:dyDescent="0.3">
      <c r="A135" s="55" t="s">
        <v>198</v>
      </c>
      <c r="B135" s="56">
        <f>SUBTOTAL(9,B136:B136)</f>
        <v>0</v>
      </c>
      <c r="C135" s="56">
        <f t="shared" si="1"/>
        <v>0</v>
      </c>
      <c r="D135" s="56">
        <f>SUBTOTAL(9,D136:D136)</f>
        <v>0</v>
      </c>
    </row>
    <row r="136" spans="1:4" x14ac:dyDescent="0.3">
      <c r="A136" s="36" t="s">
        <v>199</v>
      </c>
      <c r="B136" s="37">
        <v>0</v>
      </c>
      <c r="C136" s="37">
        <f t="shared" si="1"/>
        <v>0</v>
      </c>
      <c r="D136" s="37">
        <v>0</v>
      </c>
    </row>
    <row r="137" spans="1:4" x14ac:dyDescent="0.3">
      <c r="A137" s="53" t="s">
        <v>214</v>
      </c>
      <c r="B137" s="54">
        <f>SUBTOTAL(9,B139:B139)</f>
        <v>0</v>
      </c>
      <c r="C137" s="54">
        <f t="shared" si="1"/>
        <v>0</v>
      </c>
      <c r="D137" s="54">
        <f>SUBTOTAL(9,D139:D139)</f>
        <v>0</v>
      </c>
    </row>
    <row r="138" spans="1:4" x14ac:dyDescent="0.3">
      <c r="A138" s="55" t="s">
        <v>198</v>
      </c>
      <c r="B138" s="56">
        <f>SUBTOTAL(9,B139:B139)</f>
        <v>0</v>
      </c>
      <c r="C138" s="56">
        <f t="shared" si="1"/>
        <v>0</v>
      </c>
      <c r="D138" s="56">
        <f>SUBTOTAL(9,D139:D139)</f>
        <v>0</v>
      </c>
    </row>
    <row r="139" spans="1:4" x14ac:dyDescent="0.3">
      <c r="A139" s="36" t="s">
        <v>199</v>
      </c>
      <c r="B139" s="37">
        <v>0</v>
      </c>
      <c r="C139" s="37">
        <f t="shared" si="1"/>
        <v>0</v>
      </c>
      <c r="D139" s="37">
        <v>0</v>
      </c>
    </row>
    <row r="140" spans="1:4" x14ac:dyDescent="0.3">
      <c r="A140" s="53" t="s">
        <v>215</v>
      </c>
      <c r="B140" s="54">
        <f>SUBTOTAL(9,B142:B142)</f>
        <v>0</v>
      </c>
      <c r="C140" s="54">
        <f t="shared" si="1"/>
        <v>1500000</v>
      </c>
      <c r="D140" s="54">
        <f>SUBTOTAL(9,D142:D142)</f>
        <v>1500000</v>
      </c>
    </row>
    <row r="141" spans="1:4" x14ac:dyDescent="0.3">
      <c r="A141" s="55" t="s">
        <v>198</v>
      </c>
      <c r="B141" s="56">
        <f>SUBTOTAL(9,B142:B142)</f>
        <v>0</v>
      </c>
      <c r="C141" s="56">
        <f t="shared" si="1"/>
        <v>1500000</v>
      </c>
      <c r="D141" s="56">
        <f>SUBTOTAL(9,D142:D142)</f>
        <v>1500000</v>
      </c>
    </row>
    <row r="142" spans="1:4" x14ac:dyDescent="0.3">
      <c r="A142" s="36" t="s">
        <v>199</v>
      </c>
      <c r="B142" s="37">
        <v>0</v>
      </c>
      <c r="C142" s="37">
        <f t="shared" si="1"/>
        <v>1500000</v>
      </c>
      <c r="D142" s="37">
        <v>1500000</v>
      </c>
    </row>
    <row r="143" spans="1:4" x14ac:dyDescent="0.3">
      <c r="A143" s="49" t="s">
        <v>216</v>
      </c>
      <c r="B143" s="50">
        <f>SUBTOTAL(9,B147:B160)</f>
        <v>25300</v>
      </c>
      <c r="C143" s="50">
        <f t="shared" si="1"/>
        <v>9700</v>
      </c>
      <c r="D143" s="50">
        <f>SUBTOTAL(9,D147:D160)</f>
        <v>35000</v>
      </c>
    </row>
    <row r="144" spans="1:4" x14ac:dyDescent="0.3">
      <c r="A144" s="51" t="s">
        <v>217</v>
      </c>
      <c r="B144" s="52">
        <f>SUBTOTAL(9,B147:B150)</f>
        <v>5300</v>
      </c>
      <c r="C144" s="52">
        <f t="shared" si="1"/>
        <v>1700</v>
      </c>
      <c r="D144" s="52">
        <f>SUBTOTAL(9,D147:D150)</f>
        <v>7000</v>
      </c>
    </row>
    <row r="145" spans="1:4" x14ac:dyDescent="0.3">
      <c r="A145" s="53" t="s">
        <v>218</v>
      </c>
      <c r="B145" s="54">
        <f>SUBTOTAL(9,B147:B147)</f>
        <v>0</v>
      </c>
      <c r="C145" s="54">
        <f t="shared" si="1"/>
        <v>0</v>
      </c>
      <c r="D145" s="54">
        <f>SUBTOTAL(9,D147:D147)</f>
        <v>0</v>
      </c>
    </row>
    <row r="146" spans="1:4" x14ac:dyDescent="0.3">
      <c r="A146" s="55" t="s">
        <v>188</v>
      </c>
      <c r="B146" s="56">
        <f>SUBTOTAL(9,B147:B147)</f>
        <v>0</v>
      </c>
      <c r="C146" s="56">
        <f t="shared" si="1"/>
        <v>0</v>
      </c>
      <c r="D146" s="56">
        <f>SUBTOTAL(9,D147:D147)</f>
        <v>0</v>
      </c>
    </row>
    <row r="147" spans="1:4" x14ac:dyDescent="0.3">
      <c r="A147" s="36" t="s">
        <v>195</v>
      </c>
      <c r="B147" s="37">
        <v>0</v>
      </c>
      <c r="C147" s="37">
        <f t="shared" si="1"/>
        <v>0</v>
      </c>
      <c r="D147" s="37">
        <v>0</v>
      </c>
    </row>
    <row r="148" spans="1:4" x14ac:dyDescent="0.3">
      <c r="A148" s="53" t="s">
        <v>219</v>
      </c>
      <c r="B148" s="54">
        <f>SUBTOTAL(9,B150:B150)</f>
        <v>5300</v>
      </c>
      <c r="C148" s="54">
        <f t="shared" si="1"/>
        <v>1700</v>
      </c>
      <c r="D148" s="54">
        <f>SUBTOTAL(9,D150:D150)</f>
        <v>7000</v>
      </c>
    </row>
    <row r="149" spans="1:4" x14ac:dyDescent="0.3">
      <c r="A149" s="55" t="s">
        <v>188</v>
      </c>
      <c r="B149" s="56">
        <f>SUBTOTAL(9,B150:B150)</f>
        <v>5300</v>
      </c>
      <c r="C149" s="56">
        <f t="shared" si="1"/>
        <v>1700</v>
      </c>
      <c r="D149" s="56">
        <f>SUBTOTAL(9,D150:D150)</f>
        <v>7000</v>
      </c>
    </row>
    <row r="150" spans="1:4" x14ac:dyDescent="0.3">
      <c r="A150" s="36" t="s">
        <v>195</v>
      </c>
      <c r="B150" s="37">
        <v>5300</v>
      </c>
      <c r="C150" s="37">
        <f t="shared" si="1"/>
        <v>1700</v>
      </c>
      <c r="D150" s="37">
        <v>7000</v>
      </c>
    </row>
    <row r="151" spans="1:4" x14ac:dyDescent="0.3">
      <c r="A151" s="51" t="s">
        <v>220</v>
      </c>
      <c r="B151" s="52">
        <f>SUBTOTAL(9,B154:B160)</f>
        <v>20000</v>
      </c>
      <c r="C151" s="52">
        <f t="shared" si="1"/>
        <v>8000</v>
      </c>
      <c r="D151" s="52">
        <f>SUBTOTAL(9,D154:D160)</f>
        <v>28000</v>
      </c>
    </row>
    <row r="152" spans="1:4" x14ac:dyDescent="0.3">
      <c r="A152" s="53" t="s">
        <v>200</v>
      </c>
      <c r="B152" s="54">
        <f>SUBTOTAL(9,B154:B154)</f>
        <v>10000</v>
      </c>
      <c r="C152" s="54">
        <f t="shared" si="1"/>
        <v>4000</v>
      </c>
      <c r="D152" s="54">
        <f>SUBTOTAL(9,D154:D154)</f>
        <v>14000</v>
      </c>
    </row>
    <row r="153" spans="1:4" x14ac:dyDescent="0.3">
      <c r="A153" s="55" t="s">
        <v>188</v>
      </c>
      <c r="B153" s="56">
        <f>SUBTOTAL(9,B154:B154)</f>
        <v>10000</v>
      </c>
      <c r="C153" s="56">
        <f t="shared" si="1"/>
        <v>4000</v>
      </c>
      <c r="D153" s="56">
        <f>SUBTOTAL(9,D154:D154)</f>
        <v>14000</v>
      </c>
    </row>
    <row r="154" spans="1:4" x14ac:dyDescent="0.3">
      <c r="A154" s="36" t="s">
        <v>191</v>
      </c>
      <c r="B154" s="37">
        <v>10000</v>
      </c>
      <c r="C154" s="37">
        <f t="shared" si="1"/>
        <v>4000</v>
      </c>
      <c r="D154" s="37">
        <v>14000</v>
      </c>
    </row>
    <row r="155" spans="1:4" x14ac:dyDescent="0.3">
      <c r="A155" s="53" t="s">
        <v>221</v>
      </c>
      <c r="B155" s="54">
        <f>SUBTOTAL(9,B157:B157)</f>
        <v>0</v>
      </c>
      <c r="C155" s="54">
        <f t="shared" si="1"/>
        <v>0</v>
      </c>
      <c r="D155" s="54">
        <f>SUBTOTAL(9,D157:D157)</f>
        <v>0</v>
      </c>
    </row>
    <row r="156" spans="1:4" x14ac:dyDescent="0.3">
      <c r="A156" s="55" t="s">
        <v>188</v>
      </c>
      <c r="B156" s="56">
        <f>SUBTOTAL(9,B157:B157)</f>
        <v>0</v>
      </c>
      <c r="C156" s="56">
        <f t="shared" si="1"/>
        <v>0</v>
      </c>
      <c r="D156" s="56">
        <f>SUBTOTAL(9,D157:D157)</f>
        <v>0</v>
      </c>
    </row>
    <row r="157" spans="1:4" x14ac:dyDescent="0.3">
      <c r="A157" s="36" t="s">
        <v>191</v>
      </c>
      <c r="B157" s="37">
        <v>0</v>
      </c>
      <c r="C157" s="37">
        <f t="shared" si="1"/>
        <v>0</v>
      </c>
      <c r="D157" s="37">
        <v>0</v>
      </c>
    </row>
    <row r="158" spans="1:4" x14ac:dyDescent="0.3">
      <c r="A158" s="53" t="s">
        <v>203</v>
      </c>
      <c r="B158" s="54">
        <f>SUBTOTAL(9,B160:B160)</f>
        <v>10000</v>
      </c>
      <c r="C158" s="54">
        <f t="shared" si="1"/>
        <v>4000</v>
      </c>
      <c r="D158" s="54">
        <f>SUBTOTAL(9,D160:D160)</f>
        <v>14000</v>
      </c>
    </row>
    <row r="159" spans="1:4" x14ac:dyDescent="0.3">
      <c r="A159" s="55" t="s">
        <v>188</v>
      </c>
      <c r="B159" s="56">
        <f>SUBTOTAL(9,B160:B160)</f>
        <v>10000</v>
      </c>
      <c r="C159" s="56">
        <f t="shared" si="1"/>
        <v>4000</v>
      </c>
      <c r="D159" s="56">
        <f>SUBTOTAL(9,D160:D160)</f>
        <v>14000</v>
      </c>
    </row>
    <row r="160" spans="1:4" x14ac:dyDescent="0.3">
      <c r="A160" s="36" t="s">
        <v>191</v>
      </c>
      <c r="B160" s="37">
        <v>10000</v>
      </c>
      <c r="C160" s="37">
        <f t="shared" si="1"/>
        <v>4000</v>
      </c>
      <c r="D160" s="37">
        <v>14000</v>
      </c>
    </row>
    <row r="161" spans="1:4" x14ac:dyDescent="0.3">
      <c r="A161" s="49" t="s">
        <v>222</v>
      </c>
      <c r="B161" s="50">
        <f>SUBTOTAL(9,B165:B332)</f>
        <v>2164401.9699999997</v>
      </c>
      <c r="C161" s="50">
        <f t="shared" ref="C161:C224" si="2">D161-B161</f>
        <v>797369.88000000035</v>
      </c>
      <c r="D161" s="50">
        <f>SUBTOTAL(9,D165:D332)</f>
        <v>2961771.85</v>
      </c>
    </row>
    <row r="162" spans="1:4" x14ac:dyDescent="0.3">
      <c r="A162" s="51" t="s">
        <v>223</v>
      </c>
      <c r="B162" s="52">
        <f>SUBTOTAL(9,B165:B171)</f>
        <v>12000</v>
      </c>
      <c r="C162" s="52">
        <f t="shared" si="2"/>
        <v>0</v>
      </c>
      <c r="D162" s="52">
        <f>SUBTOTAL(9,D165:D171)</f>
        <v>12000</v>
      </c>
    </row>
    <row r="163" spans="1:4" x14ac:dyDescent="0.3">
      <c r="A163" s="53" t="s">
        <v>187</v>
      </c>
      <c r="B163" s="54">
        <f>SUBTOTAL(9,B165:B165)</f>
        <v>11200</v>
      </c>
      <c r="C163" s="54">
        <f t="shared" si="2"/>
        <v>0</v>
      </c>
      <c r="D163" s="54">
        <f>SUBTOTAL(9,D165:D165)</f>
        <v>11200</v>
      </c>
    </row>
    <row r="164" spans="1:4" x14ac:dyDescent="0.3">
      <c r="A164" s="55" t="s">
        <v>188</v>
      </c>
      <c r="B164" s="56">
        <f>SUBTOTAL(9,B165:B165)</f>
        <v>11200</v>
      </c>
      <c r="C164" s="56">
        <f t="shared" si="2"/>
        <v>0</v>
      </c>
      <c r="D164" s="56">
        <f>SUBTOTAL(9,D165:D165)</f>
        <v>11200</v>
      </c>
    </row>
    <row r="165" spans="1:4" x14ac:dyDescent="0.3">
      <c r="A165" s="36" t="s">
        <v>195</v>
      </c>
      <c r="B165" s="37">
        <v>11200</v>
      </c>
      <c r="C165" s="37">
        <f t="shared" si="2"/>
        <v>0</v>
      </c>
      <c r="D165" s="37">
        <v>11200</v>
      </c>
    </row>
    <row r="166" spans="1:4" x14ac:dyDescent="0.3">
      <c r="A166" s="53" t="s">
        <v>218</v>
      </c>
      <c r="B166" s="54">
        <f>SUBTOTAL(9,B168:B168)</f>
        <v>0</v>
      </c>
      <c r="C166" s="54">
        <f t="shared" si="2"/>
        <v>0</v>
      </c>
      <c r="D166" s="54">
        <f>SUBTOTAL(9,D168:D168)</f>
        <v>0</v>
      </c>
    </row>
    <row r="167" spans="1:4" x14ac:dyDescent="0.3">
      <c r="A167" s="55" t="s">
        <v>188</v>
      </c>
      <c r="B167" s="56">
        <f>SUBTOTAL(9,B168:B168)</f>
        <v>0</v>
      </c>
      <c r="C167" s="56">
        <f t="shared" si="2"/>
        <v>0</v>
      </c>
      <c r="D167" s="56">
        <f>SUBTOTAL(9,D168:D168)</f>
        <v>0</v>
      </c>
    </row>
    <row r="168" spans="1:4" x14ac:dyDescent="0.3">
      <c r="A168" s="36" t="s">
        <v>195</v>
      </c>
      <c r="B168" s="37">
        <v>0</v>
      </c>
      <c r="C168" s="37">
        <f t="shared" si="2"/>
        <v>0</v>
      </c>
      <c r="D168" s="37">
        <v>0</v>
      </c>
    </row>
    <row r="169" spans="1:4" x14ac:dyDescent="0.3">
      <c r="A169" s="53" t="s">
        <v>219</v>
      </c>
      <c r="B169" s="54">
        <f>SUBTOTAL(9,B171:B171)</f>
        <v>800</v>
      </c>
      <c r="C169" s="54">
        <f t="shared" si="2"/>
        <v>0</v>
      </c>
      <c r="D169" s="54">
        <f>SUBTOTAL(9,D171:D171)</f>
        <v>800</v>
      </c>
    </row>
    <row r="170" spans="1:4" x14ac:dyDescent="0.3">
      <c r="A170" s="55" t="s">
        <v>188</v>
      </c>
      <c r="B170" s="56">
        <f>SUBTOTAL(9,B171:B171)</f>
        <v>800</v>
      </c>
      <c r="C170" s="56">
        <f t="shared" si="2"/>
        <v>0</v>
      </c>
      <c r="D170" s="56">
        <f>SUBTOTAL(9,D171:D171)</f>
        <v>800</v>
      </c>
    </row>
    <row r="171" spans="1:4" x14ac:dyDescent="0.3">
      <c r="A171" s="36" t="s">
        <v>195</v>
      </c>
      <c r="B171" s="37">
        <v>800</v>
      </c>
      <c r="C171" s="37">
        <f t="shared" si="2"/>
        <v>0</v>
      </c>
      <c r="D171" s="37">
        <v>800</v>
      </c>
    </row>
    <row r="172" spans="1:4" x14ac:dyDescent="0.3">
      <c r="A172" s="51" t="s">
        <v>224</v>
      </c>
      <c r="B172" s="52">
        <f>SUBTOTAL(9,B175:B197)</f>
        <v>153602</v>
      </c>
      <c r="C172" s="52">
        <f t="shared" si="2"/>
        <v>18000</v>
      </c>
      <c r="D172" s="52">
        <f>SUBTOTAL(9,D175:D197)</f>
        <v>171602</v>
      </c>
    </row>
    <row r="173" spans="1:4" x14ac:dyDescent="0.3">
      <c r="A173" s="53" t="s">
        <v>187</v>
      </c>
      <c r="B173" s="54">
        <f>SUBTOTAL(9,B175:B177)</f>
        <v>51722</v>
      </c>
      <c r="C173" s="54">
        <f t="shared" si="2"/>
        <v>-30220</v>
      </c>
      <c r="D173" s="54">
        <f>SUBTOTAL(9,D175:D177)</f>
        <v>21502</v>
      </c>
    </row>
    <row r="174" spans="1:4" x14ac:dyDescent="0.3">
      <c r="A174" s="55" t="s">
        <v>188</v>
      </c>
      <c r="B174" s="56">
        <f>SUBTOTAL(9,B175:B175)</f>
        <v>30722</v>
      </c>
      <c r="C174" s="56">
        <f t="shared" si="2"/>
        <v>-30220</v>
      </c>
      <c r="D174" s="56">
        <f>SUBTOTAL(9,D175:D175)</f>
        <v>502</v>
      </c>
    </row>
    <row r="175" spans="1:4" x14ac:dyDescent="0.3">
      <c r="A175" s="36" t="s">
        <v>195</v>
      </c>
      <c r="B175" s="37">
        <v>30722</v>
      </c>
      <c r="C175" s="37">
        <f t="shared" si="2"/>
        <v>-30220</v>
      </c>
      <c r="D175" s="37">
        <v>502</v>
      </c>
    </row>
    <row r="176" spans="1:4" x14ac:dyDescent="0.3">
      <c r="A176" s="55" t="s">
        <v>198</v>
      </c>
      <c r="B176" s="56">
        <f>SUBTOTAL(9,B177:B177)</f>
        <v>21000</v>
      </c>
      <c r="C176" s="56">
        <f t="shared" si="2"/>
        <v>0</v>
      </c>
      <c r="D176" s="56">
        <f>SUBTOTAL(9,D177:D177)</f>
        <v>21000</v>
      </c>
    </row>
    <row r="177" spans="1:4" x14ac:dyDescent="0.3">
      <c r="A177" s="36" t="s">
        <v>199</v>
      </c>
      <c r="B177" s="37">
        <v>21000</v>
      </c>
      <c r="C177" s="37">
        <f t="shared" si="2"/>
        <v>0</v>
      </c>
      <c r="D177" s="37">
        <v>21000</v>
      </c>
    </row>
    <row r="178" spans="1:4" x14ac:dyDescent="0.3">
      <c r="A178" s="53" t="s">
        <v>225</v>
      </c>
      <c r="B178" s="54">
        <f>SUBTOTAL(9,B180:B180)</f>
        <v>5400</v>
      </c>
      <c r="C178" s="54">
        <f t="shared" si="2"/>
        <v>0</v>
      </c>
      <c r="D178" s="54">
        <f>SUBTOTAL(9,D180:D180)</f>
        <v>5400</v>
      </c>
    </row>
    <row r="179" spans="1:4" x14ac:dyDescent="0.3">
      <c r="A179" s="55" t="s">
        <v>188</v>
      </c>
      <c r="B179" s="56">
        <f>SUBTOTAL(9,B180:B180)</f>
        <v>5400</v>
      </c>
      <c r="C179" s="56">
        <f t="shared" si="2"/>
        <v>0</v>
      </c>
      <c r="D179" s="56">
        <f>SUBTOTAL(9,D180:D180)</f>
        <v>5400</v>
      </c>
    </row>
    <row r="180" spans="1:4" x14ac:dyDescent="0.3">
      <c r="A180" s="36" t="s">
        <v>195</v>
      </c>
      <c r="B180" s="37">
        <v>5400</v>
      </c>
      <c r="C180" s="37">
        <f t="shared" si="2"/>
        <v>0</v>
      </c>
      <c r="D180" s="37">
        <v>5400</v>
      </c>
    </row>
    <row r="181" spans="1:4" x14ac:dyDescent="0.3">
      <c r="A181" s="53" t="s">
        <v>226</v>
      </c>
      <c r="B181" s="54">
        <f>SUBTOTAL(9,B183:B183)</f>
        <v>55000</v>
      </c>
      <c r="C181" s="54">
        <f t="shared" si="2"/>
        <v>55720</v>
      </c>
      <c r="D181" s="54">
        <f>SUBTOTAL(9,D183:D183)</f>
        <v>110720</v>
      </c>
    </row>
    <row r="182" spans="1:4" x14ac:dyDescent="0.3">
      <c r="A182" s="55" t="s">
        <v>188</v>
      </c>
      <c r="B182" s="56">
        <f>SUBTOTAL(9,B183:B183)</f>
        <v>55000</v>
      </c>
      <c r="C182" s="56">
        <f t="shared" si="2"/>
        <v>55720</v>
      </c>
      <c r="D182" s="56">
        <f>SUBTOTAL(9,D183:D183)</f>
        <v>110720</v>
      </c>
    </row>
    <row r="183" spans="1:4" x14ac:dyDescent="0.3">
      <c r="A183" s="36" t="s">
        <v>195</v>
      </c>
      <c r="B183" s="37">
        <v>55000</v>
      </c>
      <c r="C183" s="37">
        <f t="shared" si="2"/>
        <v>55720</v>
      </c>
      <c r="D183" s="37">
        <v>110720</v>
      </c>
    </row>
    <row r="184" spans="1:4" x14ac:dyDescent="0.3">
      <c r="A184" s="53" t="s">
        <v>218</v>
      </c>
      <c r="B184" s="54">
        <f>SUBTOTAL(9,B186:B186)</f>
        <v>0</v>
      </c>
      <c r="C184" s="54">
        <f t="shared" si="2"/>
        <v>0</v>
      </c>
      <c r="D184" s="54">
        <f>SUBTOTAL(9,D186:D186)</f>
        <v>0</v>
      </c>
    </row>
    <row r="185" spans="1:4" x14ac:dyDescent="0.3">
      <c r="A185" s="55" t="s">
        <v>188</v>
      </c>
      <c r="B185" s="56">
        <f>SUBTOTAL(9,B186:B186)</f>
        <v>0</v>
      </c>
      <c r="C185" s="56">
        <f t="shared" si="2"/>
        <v>0</v>
      </c>
      <c r="D185" s="56">
        <f>SUBTOTAL(9,D186:D186)</f>
        <v>0</v>
      </c>
    </row>
    <row r="186" spans="1:4" x14ac:dyDescent="0.3">
      <c r="A186" s="36" t="s">
        <v>195</v>
      </c>
      <c r="B186" s="37">
        <v>0</v>
      </c>
      <c r="C186" s="37">
        <f t="shared" si="2"/>
        <v>0</v>
      </c>
      <c r="D186" s="37">
        <v>0</v>
      </c>
    </row>
    <row r="187" spans="1:4" x14ac:dyDescent="0.3">
      <c r="A187" s="53" t="s">
        <v>200</v>
      </c>
      <c r="B187" s="54">
        <f>SUBTOTAL(9,B189:B191)</f>
        <v>21000</v>
      </c>
      <c r="C187" s="54">
        <f t="shared" si="2"/>
        <v>0</v>
      </c>
      <c r="D187" s="54">
        <f>SUBTOTAL(9,D189:D191)</f>
        <v>21000</v>
      </c>
    </row>
    <row r="188" spans="1:4" x14ac:dyDescent="0.3">
      <c r="A188" s="55" t="s">
        <v>188</v>
      </c>
      <c r="B188" s="56">
        <f>SUBTOTAL(9,B189:B189)</f>
        <v>16000</v>
      </c>
      <c r="C188" s="56">
        <f t="shared" si="2"/>
        <v>0</v>
      </c>
      <c r="D188" s="56">
        <f>SUBTOTAL(9,D189:D189)</f>
        <v>16000</v>
      </c>
    </row>
    <row r="189" spans="1:4" x14ac:dyDescent="0.3">
      <c r="A189" s="36" t="s">
        <v>195</v>
      </c>
      <c r="B189" s="37">
        <v>16000</v>
      </c>
      <c r="C189" s="37">
        <f t="shared" si="2"/>
        <v>0</v>
      </c>
      <c r="D189" s="37">
        <v>16000</v>
      </c>
    </row>
    <row r="190" spans="1:4" x14ac:dyDescent="0.3">
      <c r="A190" s="55" t="s">
        <v>198</v>
      </c>
      <c r="B190" s="56">
        <f>SUBTOTAL(9,B191:B191)</f>
        <v>5000</v>
      </c>
      <c r="C190" s="56">
        <f t="shared" si="2"/>
        <v>0</v>
      </c>
      <c r="D190" s="56">
        <f>SUBTOTAL(9,D191:D191)</f>
        <v>5000</v>
      </c>
    </row>
    <row r="191" spans="1:4" x14ac:dyDescent="0.3">
      <c r="A191" s="36" t="s">
        <v>204</v>
      </c>
      <c r="B191" s="37">
        <v>5000</v>
      </c>
      <c r="C191" s="37">
        <f t="shared" si="2"/>
        <v>0</v>
      </c>
      <c r="D191" s="37">
        <v>5000</v>
      </c>
    </row>
    <row r="192" spans="1:4" x14ac:dyDescent="0.3">
      <c r="A192" s="53" t="s">
        <v>203</v>
      </c>
      <c r="B192" s="54">
        <f>SUBTOTAL(9,B194:B194)</f>
        <v>0</v>
      </c>
      <c r="C192" s="54">
        <f t="shared" si="2"/>
        <v>0</v>
      </c>
      <c r="D192" s="54">
        <f>SUBTOTAL(9,D194:D194)</f>
        <v>0</v>
      </c>
    </row>
    <row r="193" spans="1:4" x14ac:dyDescent="0.3">
      <c r="A193" s="55" t="s">
        <v>188</v>
      </c>
      <c r="B193" s="56">
        <f>SUBTOTAL(9,B194:B194)</f>
        <v>0</v>
      </c>
      <c r="C193" s="56">
        <f t="shared" si="2"/>
        <v>0</v>
      </c>
      <c r="D193" s="56">
        <f>SUBTOTAL(9,D194:D194)</f>
        <v>0</v>
      </c>
    </row>
    <row r="194" spans="1:4" x14ac:dyDescent="0.3">
      <c r="A194" s="36" t="s">
        <v>195</v>
      </c>
      <c r="B194" s="37">
        <v>0</v>
      </c>
      <c r="C194" s="37">
        <f t="shared" si="2"/>
        <v>0</v>
      </c>
      <c r="D194" s="37">
        <v>0</v>
      </c>
    </row>
    <row r="195" spans="1:4" x14ac:dyDescent="0.3">
      <c r="A195" s="53" t="s">
        <v>219</v>
      </c>
      <c r="B195" s="54">
        <f>SUBTOTAL(9,B197:B197)</f>
        <v>20480</v>
      </c>
      <c r="C195" s="54">
        <f t="shared" si="2"/>
        <v>-7500</v>
      </c>
      <c r="D195" s="54">
        <f>SUBTOTAL(9,D197:D197)</f>
        <v>12980</v>
      </c>
    </row>
    <row r="196" spans="1:4" x14ac:dyDescent="0.3">
      <c r="A196" s="55" t="s">
        <v>188</v>
      </c>
      <c r="B196" s="56">
        <f>SUBTOTAL(9,B197:B197)</f>
        <v>20480</v>
      </c>
      <c r="C196" s="56">
        <f t="shared" si="2"/>
        <v>-7500</v>
      </c>
      <c r="D196" s="56">
        <f>SUBTOTAL(9,D197:D197)</f>
        <v>12980</v>
      </c>
    </row>
    <row r="197" spans="1:4" x14ac:dyDescent="0.3">
      <c r="A197" s="36" t="s">
        <v>195</v>
      </c>
      <c r="B197" s="37">
        <v>20480</v>
      </c>
      <c r="C197" s="37">
        <f t="shared" si="2"/>
        <v>-7500</v>
      </c>
      <c r="D197" s="37">
        <v>12980</v>
      </c>
    </row>
    <row r="198" spans="1:4" x14ac:dyDescent="0.3">
      <c r="A198" s="51" t="s">
        <v>227</v>
      </c>
      <c r="B198" s="52">
        <f>SUBTOTAL(9,B201:B204)</f>
        <v>98000</v>
      </c>
      <c r="C198" s="52">
        <f t="shared" si="2"/>
        <v>-18000</v>
      </c>
      <c r="D198" s="52">
        <f>SUBTOTAL(9,D201:D204)</f>
        <v>80000</v>
      </c>
    </row>
    <row r="199" spans="1:4" x14ac:dyDescent="0.3">
      <c r="A199" s="53" t="s">
        <v>187</v>
      </c>
      <c r="B199" s="54">
        <f>SUBTOTAL(9,B201:B201)</f>
        <v>40000</v>
      </c>
      <c r="C199" s="54">
        <f t="shared" si="2"/>
        <v>-5000</v>
      </c>
      <c r="D199" s="54">
        <f>SUBTOTAL(9,D201:D201)</f>
        <v>35000</v>
      </c>
    </row>
    <row r="200" spans="1:4" x14ac:dyDescent="0.3">
      <c r="A200" s="55" t="s">
        <v>198</v>
      </c>
      <c r="B200" s="56">
        <f>SUBTOTAL(9,B201:B201)</f>
        <v>40000</v>
      </c>
      <c r="C200" s="56">
        <f t="shared" si="2"/>
        <v>-5000</v>
      </c>
      <c r="D200" s="56">
        <f>SUBTOTAL(9,D201:D201)</f>
        <v>35000</v>
      </c>
    </row>
    <row r="201" spans="1:4" x14ac:dyDescent="0.3">
      <c r="A201" s="36" t="s">
        <v>199</v>
      </c>
      <c r="B201" s="37">
        <v>40000</v>
      </c>
      <c r="C201" s="37">
        <f t="shared" si="2"/>
        <v>-5000</v>
      </c>
      <c r="D201" s="37">
        <v>35000</v>
      </c>
    </row>
    <row r="202" spans="1:4" x14ac:dyDescent="0.3">
      <c r="A202" s="53" t="s">
        <v>203</v>
      </c>
      <c r="B202" s="54">
        <f>SUBTOTAL(9,B204:B204)</f>
        <v>58000</v>
      </c>
      <c r="C202" s="54">
        <f t="shared" si="2"/>
        <v>-13000</v>
      </c>
      <c r="D202" s="54">
        <f>SUBTOTAL(9,D204:D204)</f>
        <v>45000</v>
      </c>
    </row>
    <row r="203" spans="1:4" x14ac:dyDescent="0.3">
      <c r="A203" s="55" t="s">
        <v>198</v>
      </c>
      <c r="B203" s="56">
        <f>SUBTOTAL(9,B204:B204)</f>
        <v>58000</v>
      </c>
      <c r="C203" s="56">
        <f t="shared" si="2"/>
        <v>-13000</v>
      </c>
      <c r="D203" s="56">
        <f>SUBTOTAL(9,D204:D204)</f>
        <v>45000</v>
      </c>
    </row>
    <row r="204" spans="1:4" x14ac:dyDescent="0.3">
      <c r="A204" s="36" t="s">
        <v>199</v>
      </c>
      <c r="B204" s="37">
        <v>58000</v>
      </c>
      <c r="C204" s="37">
        <f t="shared" si="2"/>
        <v>-13000</v>
      </c>
      <c r="D204" s="37">
        <v>45000</v>
      </c>
    </row>
    <row r="205" spans="1:4" x14ac:dyDescent="0.3">
      <c r="A205" s="51" t="s">
        <v>228</v>
      </c>
      <c r="B205" s="52">
        <f>SUBTOTAL(9,B208:B211)</f>
        <v>6500</v>
      </c>
      <c r="C205" s="52">
        <f t="shared" si="2"/>
        <v>1000</v>
      </c>
      <c r="D205" s="52">
        <f>SUBTOTAL(9,D208:D211)</f>
        <v>7500</v>
      </c>
    </row>
    <row r="206" spans="1:4" x14ac:dyDescent="0.3">
      <c r="A206" s="53" t="s">
        <v>200</v>
      </c>
      <c r="B206" s="54">
        <f>SUBTOTAL(9,B208:B208)</f>
        <v>6500</v>
      </c>
      <c r="C206" s="54">
        <f t="shared" si="2"/>
        <v>1000</v>
      </c>
      <c r="D206" s="54">
        <f>SUBTOTAL(9,D208:D208)</f>
        <v>7500</v>
      </c>
    </row>
    <row r="207" spans="1:4" x14ac:dyDescent="0.3">
      <c r="A207" s="55" t="s">
        <v>188</v>
      </c>
      <c r="B207" s="56">
        <f>SUBTOTAL(9,B208:B208)</f>
        <v>6500</v>
      </c>
      <c r="C207" s="56">
        <f t="shared" si="2"/>
        <v>1000</v>
      </c>
      <c r="D207" s="56">
        <f>SUBTOTAL(9,D208:D208)</f>
        <v>7500</v>
      </c>
    </row>
    <row r="208" spans="1:4" x14ac:dyDescent="0.3">
      <c r="A208" s="36" t="s">
        <v>195</v>
      </c>
      <c r="B208" s="37">
        <v>6500</v>
      </c>
      <c r="C208" s="37">
        <f t="shared" si="2"/>
        <v>1000</v>
      </c>
      <c r="D208" s="37">
        <v>7500</v>
      </c>
    </row>
    <row r="209" spans="1:4" x14ac:dyDescent="0.3">
      <c r="A209" s="53" t="s">
        <v>203</v>
      </c>
      <c r="B209" s="54">
        <f>SUBTOTAL(9,B211:B211)</f>
        <v>0</v>
      </c>
      <c r="C209" s="54">
        <f t="shared" si="2"/>
        <v>0</v>
      </c>
      <c r="D209" s="54">
        <f>SUBTOTAL(9,D211:D211)</f>
        <v>0</v>
      </c>
    </row>
    <row r="210" spans="1:4" x14ac:dyDescent="0.3">
      <c r="A210" s="55" t="s">
        <v>188</v>
      </c>
      <c r="B210" s="56">
        <f>SUBTOTAL(9,B211:B211)</f>
        <v>0</v>
      </c>
      <c r="C210" s="56">
        <f t="shared" si="2"/>
        <v>0</v>
      </c>
      <c r="D210" s="56">
        <f>SUBTOTAL(9,D211:D211)</f>
        <v>0</v>
      </c>
    </row>
    <row r="211" spans="1:4" x14ac:dyDescent="0.3">
      <c r="A211" s="36" t="s">
        <v>195</v>
      </c>
      <c r="B211" s="37">
        <v>0</v>
      </c>
      <c r="C211" s="37">
        <f t="shared" si="2"/>
        <v>0</v>
      </c>
      <c r="D211" s="37">
        <v>0</v>
      </c>
    </row>
    <row r="212" spans="1:4" x14ac:dyDescent="0.3">
      <c r="A212" s="51" t="s">
        <v>229</v>
      </c>
      <c r="B212" s="52">
        <f>SUBTOTAL(9,B215:B226)</f>
        <v>166700</v>
      </c>
      <c r="C212" s="52">
        <f t="shared" si="2"/>
        <v>-52700</v>
      </c>
      <c r="D212" s="52">
        <f>SUBTOTAL(9,D215:D226)</f>
        <v>114000</v>
      </c>
    </row>
    <row r="213" spans="1:4" x14ac:dyDescent="0.3">
      <c r="A213" s="53" t="s">
        <v>187</v>
      </c>
      <c r="B213" s="54">
        <f>SUBTOTAL(9,B215:B217)</f>
        <v>96700</v>
      </c>
      <c r="C213" s="54">
        <f t="shared" si="2"/>
        <v>-66700</v>
      </c>
      <c r="D213" s="54">
        <f>SUBTOTAL(9,D215:D217)</f>
        <v>30000</v>
      </c>
    </row>
    <row r="214" spans="1:4" x14ac:dyDescent="0.3">
      <c r="A214" s="55" t="s">
        <v>188</v>
      </c>
      <c r="B214" s="56">
        <f>SUBTOTAL(9,B215:B215)</f>
        <v>12700</v>
      </c>
      <c r="C214" s="56">
        <f t="shared" si="2"/>
        <v>-12700</v>
      </c>
      <c r="D214" s="56">
        <f>SUBTOTAL(9,D215:D215)</f>
        <v>0</v>
      </c>
    </row>
    <row r="215" spans="1:4" x14ac:dyDescent="0.3">
      <c r="A215" s="36" t="s">
        <v>230</v>
      </c>
      <c r="B215" s="37">
        <v>12700</v>
      </c>
      <c r="C215" s="37">
        <f t="shared" si="2"/>
        <v>-12700</v>
      </c>
      <c r="D215" s="37">
        <v>0</v>
      </c>
    </row>
    <row r="216" spans="1:4" x14ac:dyDescent="0.3">
      <c r="A216" s="55" t="s">
        <v>198</v>
      </c>
      <c r="B216" s="56">
        <f>SUBTOTAL(9,B217:B217)</f>
        <v>84000</v>
      </c>
      <c r="C216" s="56">
        <f t="shared" si="2"/>
        <v>-54000</v>
      </c>
      <c r="D216" s="56">
        <f>SUBTOTAL(9,D217:D217)</f>
        <v>30000</v>
      </c>
    </row>
    <row r="217" spans="1:4" x14ac:dyDescent="0.3">
      <c r="A217" s="36" t="s">
        <v>231</v>
      </c>
      <c r="B217" s="37">
        <v>84000</v>
      </c>
      <c r="C217" s="37">
        <f t="shared" si="2"/>
        <v>-54000</v>
      </c>
      <c r="D217" s="37">
        <v>30000</v>
      </c>
    </row>
    <row r="218" spans="1:4" x14ac:dyDescent="0.3">
      <c r="A218" s="53" t="s">
        <v>203</v>
      </c>
      <c r="B218" s="54">
        <f>SUBTOTAL(9,B220:B220)</f>
        <v>30000</v>
      </c>
      <c r="C218" s="54">
        <f t="shared" si="2"/>
        <v>54000</v>
      </c>
      <c r="D218" s="54">
        <f>SUBTOTAL(9,D220:D220)</f>
        <v>84000</v>
      </c>
    </row>
    <row r="219" spans="1:4" x14ac:dyDescent="0.3">
      <c r="A219" s="55" t="s">
        <v>198</v>
      </c>
      <c r="B219" s="56">
        <f>SUBTOTAL(9,B220:B220)</f>
        <v>30000</v>
      </c>
      <c r="C219" s="56">
        <f t="shared" si="2"/>
        <v>54000</v>
      </c>
      <c r="D219" s="56">
        <f>SUBTOTAL(9,D220:D220)</f>
        <v>84000</v>
      </c>
    </row>
    <row r="220" spans="1:4" x14ac:dyDescent="0.3">
      <c r="A220" s="36" t="s">
        <v>231</v>
      </c>
      <c r="B220" s="37">
        <v>30000</v>
      </c>
      <c r="C220" s="37">
        <f t="shared" si="2"/>
        <v>54000</v>
      </c>
      <c r="D220" s="37">
        <v>84000</v>
      </c>
    </row>
    <row r="221" spans="1:4" x14ac:dyDescent="0.3">
      <c r="A221" s="53" t="s">
        <v>232</v>
      </c>
      <c r="B221" s="54">
        <f>SUBTOTAL(9,B223:B223)</f>
        <v>0</v>
      </c>
      <c r="C221" s="54">
        <f t="shared" si="2"/>
        <v>0</v>
      </c>
      <c r="D221" s="54">
        <f>SUBTOTAL(9,D223:D223)</f>
        <v>0</v>
      </c>
    </row>
    <row r="222" spans="1:4" x14ac:dyDescent="0.3">
      <c r="A222" s="55" t="s">
        <v>198</v>
      </c>
      <c r="B222" s="56">
        <f>SUBTOTAL(9,B223:B223)</f>
        <v>0</v>
      </c>
      <c r="C222" s="56">
        <f t="shared" si="2"/>
        <v>0</v>
      </c>
      <c r="D222" s="56">
        <f>SUBTOTAL(9,D223:D223)</f>
        <v>0</v>
      </c>
    </row>
    <row r="223" spans="1:4" x14ac:dyDescent="0.3">
      <c r="A223" s="36" t="s">
        <v>231</v>
      </c>
      <c r="B223" s="37">
        <v>0</v>
      </c>
      <c r="C223" s="37">
        <f t="shared" si="2"/>
        <v>0</v>
      </c>
      <c r="D223" s="37">
        <v>0</v>
      </c>
    </row>
    <row r="224" spans="1:4" x14ac:dyDescent="0.3">
      <c r="A224" s="53" t="s">
        <v>233</v>
      </c>
      <c r="B224" s="54">
        <f>SUBTOTAL(9,B226:B226)</f>
        <v>40000</v>
      </c>
      <c r="C224" s="54">
        <f t="shared" si="2"/>
        <v>-40000</v>
      </c>
      <c r="D224" s="54">
        <f>SUBTOTAL(9,D226:D226)</f>
        <v>0</v>
      </c>
    </row>
    <row r="225" spans="1:4" x14ac:dyDescent="0.3">
      <c r="A225" s="55" t="s">
        <v>198</v>
      </c>
      <c r="B225" s="56">
        <f>SUBTOTAL(9,B226:B226)</f>
        <v>40000</v>
      </c>
      <c r="C225" s="56">
        <f t="shared" ref="C225:C288" si="3">D225-B225</f>
        <v>-40000</v>
      </c>
      <c r="D225" s="56">
        <f>SUBTOTAL(9,D226:D226)</f>
        <v>0</v>
      </c>
    </row>
    <row r="226" spans="1:4" x14ac:dyDescent="0.3">
      <c r="A226" s="36" t="s">
        <v>231</v>
      </c>
      <c r="B226" s="37">
        <v>40000</v>
      </c>
      <c r="C226" s="37">
        <f t="shared" si="3"/>
        <v>-40000</v>
      </c>
      <c r="D226" s="37">
        <v>0</v>
      </c>
    </row>
    <row r="227" spans="1:4" x14ac:dyDescent="0.3">
      <c r="A227" s="51" t="s">
        <v>234</v>
      </c>
      <c r="B227" s="52">
        <f>SUBTOTAL(9,B230:B239)</f>
        <v>197600</v>
      </c>
      <c r="C227" s="52">
        <f t="shared" si="3"/>
        <v>-47600</v>
      </c>
      <c r="D227" s="52">
        <f>SUBTOTAL(9,D230:D239)</f>
        <v>150000</v>
      </c>
    </row>
    <row r="228" spans="1:4" x14ac:dyDescent="0.3">
      <c r="A228" s="53" t="s">
        <v>187</v>
      </c>
      <c r="B228" s="54">
        <f>SUBTOTAL(9,B230:B230)</f>
        <v>82600</v>
      </c>
      <c r="C228" s="54">
        <f t="shared" si="3"/>
        <v>-30100</v>
      </c>
      <c r="D228" s="54">
        <f>SUBTOTAL(9,D230:D230)</f>
        <v>52500</v>
      </c>
    </row>
    <row r="229" spans="1:4" x14ac:dyDescent="0.3">
      <c r="A229" s="55" t="s">
        <v>198</v>
      </c>
      <c r="B229" s="56">
        <f>SUBTOTAL(9,B230:B230)</f>
        <v>82600</v>
      </c>
      <c r="C229" s="56">
        <f t="shared" si="3"/>
        <v>-30100</v>
      </c>
      <c r="D229" s="56">
        <f>SUBTOTAL(9,D230:D230)</f>
        <v>52500</v>
      </c>
    </row>
    <row r="230" spans="1:4" x14ac:dyDescent="0.3">
      <c r="A230" s="36" t="s">
        <v>231</v>
      </c>
      <c r="B230" s="37">
        <v>82600</v>
      </c>
      <c r="C230" s="37">
        <f t="shared" si="3"/>
        <v>-30100</v>
      </c>
      <c r="D230" s="37">
        <v>52500</v>
      </c>
    </row>
    <row r="231" spans="1:4" x14ac:dyDescent="0.3">
      <c r="A231" s="53" t="s">
        <v>203</v>
      </c>
      <c r="B231" s="54">
        <f>SUBTOTAL(9,B233:B233)</f>
        <v>115000</v>
      </c>
      <c r="C231" s="54">
        <f t="shared" si="3"/>
        <v>-115000</v>
      </c>
      <c r="D231" s="54">
        <f>SUBTOTAL(9,D233:D233)</f>
        <v>0</v>
      </c>
    </row>
    <row r="232" spans="1:4" x14ac:dyDescent="0.3">
      <c r="A232" s="55" t="s">
        <v>198</v>
      </c>
      <c r="B232" s="56">
        <f>SUBTOTAL(9,B233:B233)</f>
        <v>115000</v>
      </c>
      <c r="C232" s="56">
        <f t="shared" si="3"/>
        <v>-115000</v>
      </c>
      <c r="D232" s="56">
        <f>SUBTOTAL(9,D233:D233)</f>
        <v>0</v>
      </c>
    </row>
    <row r="233" spans="1:4" x14ac:dyDescent="0.3">
      <c r="A233" s="36" t="s">
        <v>231</v>
      </c>
      <c r="B233" s="37">
        <v>115000</v>
      </c>
      <c r="C233" s="37">
        <f t="shared" si="3"/>
        <v>-115000</v>
      </c>
      <c r="D233" s="37">
        <v>0</v>
      </c>
    </row>
    <row r="234" spans="1:4" x14ac:dyDescent="0.3">
      <c r="A234" s="53" t="s">
        <v>232</v>
      </c>
      <c r="B234" s="54">
        <f>SUBTOTAL(9,B236:B236)</f>
        <v>0</v>
      </c>
      <c r="C234" s="54">
        <f t="shared" si="3"/>
        <v>97500</v>
      </c>
      <c r="D234" s="54">
        <f>SUBTOTAL(9,D236:D236)</f>
        <v>97500</v>
      </c>
    </row>
    <row r="235" spans="1:4" x14ac:dyDescent="0.3">
      <c r="A235" s="55" t="s">
        <v>198</v>
      </c>
      <c r="B235" s="56">
        <f>SUBTOTAL(9,B236:B236)</f>
        <v>0</v>
      </c>
      <c r="C235" s="56">
        <f t="shared" si="3"/>
        <v>97500</v>
      </c>
      <c r="D235" s="56">
        <f>SUBTOTAL(9,D236:D236)</f>
        <v>97500</v>
      </c>
    </row>
    <row r="236" spans="1:4" x14ac:dyDescent="0.3">
      <c r="A236" s="36" t="s">
        <v>231</v>
      </c>
      <c r="B236" s="37">
        <v>0</v>
      </c>
      <c r="C236" s="37">
        <f t="shared" si="3"/>
        <v>97500</v>
      </c>
      <c r="D236" s="37">
        <v>97500</v>
      </c>
    </row>
    <row r="237" spans="1:4" x14ac:dyDescent="0.3">
      <c r="A237" s="53" t="s">
        <v>233</v>
      </c>
      <c r="B237" s="54">
        <f>SUBTOTAL(9,B239:B239)</f>
        <v>0</v>
      </c>
      <c r="C237" s="54">
        <f t="shared" si="3"/>
        <v>0</v>
      </c>
      <c r="D237" s="54">
        <f>SUBTOTAL(9,D239:D239)</f>
        <v>0</v>
      </c>
    </row>
    <row r="238" spans="1:4" x14ac:dyDescent="0.3">
      <c r="A238" s="55" t="s">
        <v>198</v>
      </c>
      <c r="B238" s="56">
        <f>SUBTOTAL(9,B239:B239)</f>
        <v>0</v>
      </c>
      <c r="C238" s="56">
        <f t="shared" si="3"/>
        <v>0</v>
      </c>
      <c r="D238" s="56">
        <f>SUBTOTAL(9,D239:D239)</f>
        <v>0</v>
      </c>
    </row>
    <row r="239" spans="1:4" x14ac:dyDescent="0.3">
      <c r="A239" s="36" t="s">
        <v>231</v>
      </c>
      <c r="B239" s="37">
        <v>0</v>
      </c>
      <c r="C239" s="37">
        <f t="shared" si="3"/>
        <v>0</v>
      </c>
      <c r="D239" s="37">
        <v>0</v>
      </c>
    </row>
    <row r="240" spans="1:4" x14ac:dyDescent="0.3">
      <c r="A240" s="51" t="s">
        <v>235</v>
      </c>
      <c r="B240" s="52">
        <f>SUBTOTAL(9,B243:B249)</f>
        <v>50000</v>
      </c>
      <c r="C240" s="52">
        <f t="shared" si="3"/>
        <v>-50000</v>
      </c>
      <c r="D240" s="52">
        <f>SUBTOTAL(9,D243:D249)</f>
        <v>0</v>
      </c>
    </row>
    <row r="241" spans="1:4" x14ac:dyDescent="0.3">
      <c r="A241" s="53" t="s">
        <v>187</v>
      </c>
      <c r="B241" s="54">
        <f>SUBTOTAL(9,B243:B243)</f>
        <v>0</v>
      </c>
      <c r="C241" s="54">
        <f t="shared" si="3"/>
        <v>0</v>
      </c>
      <c r="D241" s="54">
        <f>SUBTOTAL(9,D243:D243)</f>
        <v>0</v>
      </c>
    </row>
    <row r="242" spans="1:4" x14ac:dyDescent="0.3">
      <c r="A242" s="55" t="s">
        <v>198</v>
      </c>
      <c r="B242" s="56">
        <f>SUBTOTAL(9,B243:B243)</f>
        <v>0</v>
      </c>
      <c r="C242" s="56">
        <f t="shared" si="3"/>
        <v>0</v>
      </c>
      <c r="D242" s="56">
        <f>SUBTOTAL(9,D243:D243)</f>
        <v>0</v>
      </c>
    </row>
    <row r="243" spans="1:4" x14ac:dyDescent="0.3">
      <c r="A243" s="36" t="s">
        <v>231</v>
      </c>
      <c r="B243" s="37">
        <v>0</v>
      </c>
      <c r="C243" s="37">
        <f t="shared" si="3"/>
        <v>0</v>
      </c>
      <c r="D243" s="37">
        <v>0</v>
      </c>
    </row>
    <row r="244" spans="1:4" x14ac:dyDescent="0.3">
      <c r="A244" s="53" t="s">
        <v>200</v>
      </c>
      <c r="B244" s="54">
        <f>SUBTOTAL(9,B246:B246)</f>
        <v>0</v>
      </c>
      <c r="C244" s="54">
        <f t="shared" si="3"/>
        <v>0</v>
      </c>
      <c r="D244" s="54">
        <f>SUBTOTAL(9,D246:D246)</f>
        <v>0</v>
      </c>
    </row>
    <row r="245" spans="1:4" x14ac:dyDescent="0.3">
      <c r="A245" s="55" t="s">
        <v>198</v>
      </c>
      <c r="B245" s="56">
        <f>SUBTOTAL(9,B246:B246)</f>
        <v>0</v>
      </c>
      <c r="C245" s="56">
        <f t="shared" si="3"/>
        <v>0</v>
      </c>
      <c r="D245" s="56">
        <f>SUBTOTAL(9,D246:D246)</f>
        <v>0</v>
      </c>
    </row>
    <row r="246" spans="1:4" x14ac:dyDescent="0.3">
      <c r="A246" s="36" t="s">
        <v>231</v>
      </c>
      <c r="B246" s="37">
        <v>0</v>
      </c>
      <c r="C246" s="37">
        <f t="shared" si="3"/>
        <v>0</v>
      </c>
      <c r="D246" s="37">
        <v>0</v>
      </c>
    </row>
    <row r="247" spans="1:4" x14ac:dyDescent="0.3">
      <c r="A247" s="53" t="s">
        <v>203</v>
      </c>
      <c r="B247" s="54">
        <f>SUBTOTAL(9,B249:B249)</f>
        <v>50000</v>
      </c>
      <c r="C247" s="54">
        <f t="shared" si="3"/>
        <v>-50000</v>
      </c>
      <c r="D247" s="54">
        <f>SUBTOTAL(9,D249:D249)</f>
        <v>0</v>
      </c>
    </row>
    <row r="248" spans="1:4" x14ac:dyDescent="0.3">
      <c r="A248" s="55" t="s">
        <v>198</v>
      </c>
      <c r="B248" s="56">
        <f>SUBTOTAL(9,B249:B249)</f>
        <v>50000</v>
      </c>
      <c r="C248" s="56">
        <f t="shared" si="3"/>
        <v>-50000</v>
      </c>
      <c r="D248" s="56">
        <f>SUBTOTAL(9,D249:D249)</f>
        <v>0</v>
      </c>
    </row>
    <row r="249" spans="1:4" x14ac:dyDescent="0.3">
      <c r="A249" s="36" t="s">
        <v>231</v>
      </c>
      <c r="B249" s="37">
        <v>50000</v>
      </c>
      <c r="C249" s="37">
        <f t="shared" si="3"/>
        <v>-50000</v>
      </c>
      <c r="D249" s="37">
        <v>0</v>
      </c>
    </row>
    <row r="250" spans="1:4" x14ac:dyDescent="0.3">
      <c r="A250" s="51" t="s">
        <v>236</v>
      </c>
      <c r="B250" s="52">
        <f>SUBTOTAL(9,B253:B272)</f>
        <v>900000</v>
      </c>
      <c r="C250" s="52">
        <f t="shared" si="3"/>
        <v>203669.85000000009</v>
      </c>
      <c r="D250" s="52">
        <f>SUBTOTAL(9,D253:D272)</f>
        <v>1103669.8500000001</v>
      </c>
    </row>
    <row r="251" spans="1:4" x14ac:dyDescent="0.3">
      <c r="A251" s="53" t="s">
        <v>187</v>
      </c>
      <c r="B251" s="54">
        <f>SUBTOTAL(9,B253:B253)</f>
        <v>0</v>
      </c>
      <c r="C251" s="54">
        <f t="shared" si="3"/>
        <v>0</v>
      </c>
      <c r="D251" s="54">
        <f>SUBTOTAL(9,D253:D253)</f>
        <v>0</v>
      </c>
    </row>
    <row r="252" spans="1:4" x14ac:dyDescent="0.3">
      <c r="A252" s="55" t="s">
        <v>198</v>
      </c>
      <c r="B252" s="56">
        <f>SUBTOTAL(9,B253:B253)</f>
        <v>0</v>
      </c>
      <c r="C252" s="56">
        <f t="shared" si="3"/>
        <v>0</v>
      </c>
      <c r="D252" s="56">
        <f>SUBTOTAL(9,D253:D253)</f>
        <v>0</v>
      </c>
    </row>
    <row r="253" spans="1:4" x14ac:dyDescent="0.3">
      <c r="A253" s="36" t="s">
        <v>231</v>
      </c>
      <c r="B253" s="37">
        <v>0</v>
      </c>
      <c r="C253" s="37">
        <f t="shared" si="3"/>
        <v>0</v>
      </c>
      <c r="D253" s="37">
        <v>0</v>
      </c>
    </row>
    <row r="254" spans="1:4" x14ac:dyDescent="0.3">
      <c r="A254" s="53" t="s">
        <v>237</v>
      </c>
      <c r="B254" s="54">
        <f>SUBTOTAL(9,B256:B256)</f>
        <v>0</v>
      </c>
      <c r="C254" s="54">
        <f t="shared" si="3"/>
        <v>0</v>
      </c>
      <c r="D254" s="54">
        <f>SUBTOTAL(9,D256:D256)</f>
        <v>0</v>
      </c>
    </row>
    <row r="255" spans="1:4" x14ac:dyDescent="0.3">
      <c r="A255" s="55" t="s">
        <v>198</v>
      </c>
      <c r="B255" s="56">
        <f>SUBTOTAL(9,B256:B256)</f>
        <v>0</v>
      </c>
      <c r="C255" s="56">
        <f t="shared" si="3"/>
        <v>0</v>
      </c>
      <c r="D255" s="56">
        <f>SUBTOTAL(9,D256:D256)</f>
        <v>0</v>
      </c>
    </row>
    <row r="256" spans="1:4" x14ac:dyDescent="0.3">
      <c r="A256" s="36" t="s">
        <v>231</v>
      </c>
      <c r="B256" s="37">
        <v>0</v>
      </c>
      <c r="C256" s="37">
        <f t="shared" si="3"/>
        <v>0</v>
      </c>
      <c r="D256" s="37">
        <v>0</v>
      </c>
    </row>
    <row r="257" spans="1:4" x14ac:dyDescent="0.3">
      <c r="A257" s="53" t="s">
        <v>238</v>
      </c>
      <c r="B257" s="54">
        <f>SUBTOTAL(9,B259:B261)</f>
        <v>300000</v>
      </c>
      <c r="C257" s="54">
        <f t="shared" si="3"/>
        <v>166225</v>
      </c>
      <c r="D257" s="54">
        <f>SUBTOTAL(9,D259:D261)</f>
        <v>466225</v>
      </c>
    </row>
    <row r="258" spans="1:4" x14ac:dyDescent="0.3">
      <c r="A258" s="55" t="s">
        <v>198</v>
      </c>
      <c r="B258" s="56">
        <f>SUBTOTAL(9,B259:B259)</f>
        <v>0</v>
      </c>
      <c r="C258" s="56">
        <f t="shared" si="3"/>
        <v>466225</v>
      </c>
      <c r="D258" s="56">
        <f>SUBTOTAL(9,D259:D259)</f>
        <v>466225</v>
      </c>
    </row>
    <row r="259" spans="1:4" x14ac:dyDescent="0.3">
      <c r="A259" s="36" t="s">
        <v>231</v>
      </c>
      <c r="B259" s="37">
        <v>0</v>
      </c>
      <c r="C259" s="37">
        <f t="shared" si="3"/>
        <v>466225</v>
      </c>
      <c r="D259" s="37">
        <v>466225</v>
      </c>
    </row>
    <row r="260" spans="1:4" x14ac:dyDescent="0.3">
      <c r="A260" s="55" t="s">
        <v>201</v>
      </c>
      <c r="B260" s="56">
        <f>SUBTOTAL(9,B261:B261)</f>
        <v>300000</v>
      </c>
      <c r="C260" s="56">
        <f t="shared" si="3"/>
        <v>-300000</v>
      </c>
      <c r="D260" s="56">
        <f>SUBTOTAL(9,D261:D261)</f>
        <v>0</v>
      </c>
    </row>
    <row r="261" spans="1:4" x14ac:dyDescent="0.3">
      <c r="A261" s="36" t="s">
        <v>202</v>
      </c>
      <c r="B261" s="37">
        <v>300000</v>
      </c>
      <c r="C261" s="37">
        <f t="shared" si="3"/>
        <v>-300000</v>
      </c>
      <c r="D261" s="37">
        <v>0</v>
      </c>
    </row>
    <row r="262" spans="1:4" x14ac:dyDescent="0.3">
      <c r="A262" s="53" t="s">
        <v>239</v>
      </c>
      <c r="B262" s="54">
        <f>SUBTOTAL(9,B264:B266)</f>
        <v>600000</v>
      </c>
      <c r="C262" s="54">
        <f t="shared" si="3"/>
        <v>-79112.149999999965</v>
      </c>
      <c r="D262" s="54">
        <f>SUBTOTAL(9,D264:D266)</f>
        <v>520887.85000000003</v>
      </c>
    </row>
    <row r="263" spans="1:4" x14ac:dyDescent="0.3">
      <c r="A263" s="55" t="s">
        <v>198</v>
      </c>
      <c r="B263" s="56">
        <f>SUBTOTAL(9,B264:B264)</f>
        <v>600000</v>
      </c>
      <c r="C263" s="56">
        <f t="shared" si="3"/>
        <v>-572878.91</v>
      </c>
      <c r="D263" s="56">
        <f>SUBTOTAL(9,D264:D264)</f>
        <v>27121.09</v>
      </c>
    </row>
    <row r="264" spans="1:4" x14ac:dyDescent="0.3">
      <c r="A264" s="36" t="s">
        <v>231</v>
      </c>
      <c r="B264" s="37">
        <v>600000</v>
      </c>
      <c r="C264" s="37">
        <f t="shared" si="3"/>
        <v>-572878.91</v>
      </c>
      <c r="D264" s="37">
        <v>27121.09</v>
      </c>
    </row>
    <row r="265" spans="1:4" x14ac:dyDescent="0.3">
      <c r="A265" s="55" t="s">
        <v>201</v>
      </c>
      <c r="B265" s="56">
        <f>SUBTOTAL(9,B266:B266)</f>
        <v>0</v>
      </c>
      <c r="C265" s="56">
        <f t="shared" si="3"/>
        <v>493766.76</v>
      </c>
      <c r="D265" s="56">
        <f>SUBTOTAL(9,D266:D266)</f>
        <v>493766.76</v>
      </c>
    </row>
    <row r="266" spans="1:4" x14ac:dyDescent="0.3">
      <c r="A266" s="36" t="s">
        <v>202</v>
      </c>
      <c r="B266" s="37">
        <v>0</v>
      </c>
      <c r="C266" s="37">
        <f t="shared" si="3"/>
        <v>493766.76</v>
      </c>
      <c r="D266" s="37">
        <v>493766.76</v>
      </c>
    </row>
    <row r="267" spans="1:4" x14ac:dyDescent="0.3">
      <c r="A267" s="53" t="s">
        <v>240</v>
      </c>
      <c r="B267" s="54">
        <f>SUBTOTAL(9,B269:B269)</f>
        <v>0</v>
      </c>
      <c r="C267" s="54">
        <f t="shared" si="3"/>
        <v>116557</v>
      </c>
      <c r="D267" s="54">
        <f>SUBTOTAL(9,D269:D269)</f>
        <v>116557</v>
      </c>
    </row>
    <row r="268" spans="1:4" x14ac:dyDescent="0.3">
      <c r="A268" s="55" t="s">
        <v>198</v>
      </c>
      <c r="B268" s="56">
        <f>SUBTOTAL(9,B269:B269)</f>
        <v>0</v>
      </c>
      <c r="C268" s="56">
        <f t="shared" si="3"/>
        <v>116557</v>
      </c>
      <c r="D268" s="56">
        <f>SUBTOTAL(9,D269:D269)</f>
        <v>116557</v>
      </c>
    </row>
    <row r="269" spans="1:4" x14ac:dyDescent="0.3">
      <c r="A269" s="36" t="s">
        <v>231</v>
      </c>
      <c r="B269" s="37">
        <v>0</v>
      </c>
      <c r="C269" s="37">
        <f t="shared" si="3"/>
        <v>116557</v>
      </c>
      <c r="D269" s="37">
        <v>116557</v>
      </c>
    </row>
    <row r="270" spans="1:4" x14ac:dyDescent="0.3">
      <c r="A270" s="53" t="s">
        <v>241</v>
      </c>
      <c r="B270" s="54">
        <f>SUBTOTAL(9,B272:B272)</f>
        <v>0</v>
      </c>
      <c r="C270" s="54">
        <f t="shared" si="3"/>
        <v>0</v>
      </c>
      <c r="D270" s="54">
        <f>SUBTOTAL(9,D272:D272)</f>
        <v>0</v>
      </c>
    </row>
    <row r="271" spans="1:4" x14ac:dyDescent="0.3">
      <c r="A271" s="55" t="s">
        <v>198</v>
      </c>
      <c r="B271" s="56">
        <f>SUBTOTAL(9,B272:B272)</f>
        <v>0</v>
      </c>
      <c r="C271" s="56">
        <f t="shared" si="3"/>
        <v>0</v>
      </c>
      <c r="D271" s="56">
        <f>SUBTOTAL(9,D272:D272)</f>
        <v>0</v>
      </c>
    </row>
    <row r="272" spans="1:4" x14ac:dyDescent="0.3">
      <c r="A272" s="36" t="s">
        <v>231</v>
      </c>
      <c r="B272" s="37">
        <v>0</v>
      </c>
      <c r="C272" s="37">
        <f t="shared" si="3"/>
        <v>0</v>
      </c>
      <c r="D272" s="37">
        <v>0</v>
      </c>
    </row>
    <row r="273" spans="1:4" x14ac:dyDescent="0.3">
      <c r="A273" s="51" t="s">
        <v>242</v>
      </c>
      <c r="B273" s="52">
        <f>SUBTOTAL(9,B276:B288)</f>
        <v>54999.97</v>
      </c>
      <c r="C273" s="52">
        <f t="shared" si="3"/>
        <v>-4999.9700000000012</v>
      </c>
      <c r="D273" s="52">
        <f>SUBTOTAL(9,D276:D288)</f>
        <v>50000</v>
      </c>
    </row>
    <row r="274" spans="1:4" x14ac:dyDescent="0.3">
      <c r="A274" s="53" t="s">
        <v>187</v>
      </c>
      <c r="B274" s="54">
        <f>SUBTOTAL(9,B276:B276)</f>
        <v>3587.97</v>
      </c>
      <c r="C274" s="54">
        <f t="shared" si="3"/>
        <v>15810.1</v>
      </c>
      <c r="D274" s="54">
        <f>SUBTOTAL(9,D276:D276)</f>
        <v>19398.07</v>
      </c>
    </row>
    <row r="275" spans="1:4" x14ac:dyDescent="0.3">
      <c r="A275" s="55" t="s">
        <v>198</v>
      </c>
      <c r="B275" s="56">
        <f>SUBTOTAL(9,B276:B276)</f>
        <v>3587.97</v>
      </c>
      <c r="C275" s="56">
        <f t="shared" si="3"/>
        <v>15810.1</v>
      </c>
      <c r="D275" s="56">
        <f>SUBTOTAL(9,D276:D276)</f>
        <v>19398.07</v>
      </c>
    </row>
    <row r="276" spans="1:4" x14ac:dyDescent="0.3">
      <c r="A276" s="36" t="s">
        <v>231</v>
      </c>
      <c r="B276" s="37">
        <v>3587.97</v>
      </c>
      <c r="C276" s="37">
        <f t="shared" si="3"/>
        <v>15810.1</v>
      </c>
      <c r="D276" s="37">
        <v>19398.07</v>
      </c>
    </row>
    <row r="277" spans="1:4" x14ac:dyDescent="0.3">
      <c r="A277" s="53" t="s">
        <v>200</v>
      </c>
      <c r="B277" s="54">
        <f>SUBTOTAL(9,B279:B279)</f>
        <v>18412</v>
      </c>
      <c r="C277" s="54">
        <f t="shared" si="3"/>
        <v>-18412</v>
      </c>
      <c r="D277" s="54">
        <f>SUBTOTAL(9,D279:D279)</f>
        <v>0</v>
      </c>
    </row>
    <row r="278" spans="1:4" x14ac:dyDescent="0.3">
      <c r="A278" s="55" t="s">
        <v>198</v>
      </c>
      <c r="B278" s="56">
        <f>SUBTOTAL(9,B279:B279)</f>
        <v>18412</v>
      </c>
      <c r="C278" s="56">
        <f t="shared" si="3"/>
        <v>-18412</v>
      </c>
      <c r="D278" s="56">
        <f>SUBTOTAL(9,D279:D279)</f>
        <v>0</v>
      </c>
    </row>
    <row r="279" spans="1:4" x14ac:dyDescent="0.3">
      <c r="A279" s="36" t="s">
        <v>231</v>
      </c>
      <c r="B279" s="37">
        <v>18412</v>
      </c>
      <c r="C279" s="37">
        <f t="shared" si="3"/>
        <v>-18412</v>
      </c>
      <c r="D279" s="37">
        <v>0</v>
      </c>
    </row>
    <row r="280" spans="1:4" x14ac:dyDescent="0.3">
      <c r="A280" s="53" t="s">
        <v>203</v>
      </c>
      <c r="B280" s="54">
        <f>SUBTOTAL(9,B282:B282)</f>
        <v>33000</v>
      </c>
      <c r="C280" s="54">
        <f t="shared" si="3"/>
        <v>-33000</v>
      </c>
      <c r="D280" s="54">
        <f>SUBTOTAL(9,D282:D282)</f>
        <v>0</v>
      </c>
    </row>
    <row r="281" spans="1:4" x14ac:dyDescent="0.3">
      <c r="A281" s="55" t="s">
        <v>198</v>
      </c>
      <c r="B281" s="56">
        <f>SUBTOTAL(9,B282:B282)</f>
        <v>33000</v>
      </c>
      <c r="C281" s="56">
        <f t="shared" si="3"/>
        <v>-33000</v>
      </c>
      <c r="D281" s="56">
        <f>SUBTOTAL(9,D282:D282)</f>
        <v>0</v>
      </c>
    </row>
    <row r="282" spans="1:4" x14ac:dyDescent="0.3">
      <c r="A282" s="36" t="s">
        <v>231</v>
      </c>
      <c r="B282" s="37">
        <v>33000</v>
      </c>
      <c r="C282" s="37">
        <f t="shared" si="3"/>
        <v>-33000</v>
      </c>
      <c r="D282" s="37">
        <v>0</v>
      </c>
    </row>
    <row r="283" spans="1:4" x14ac:dyDescent="0.3">
      <c r="A283" s="53" t="s">
        <v>240</v>
      </c>
      <c r="B283" s="54">
        <f>SUBTOTAL(9,B285:B285)</f>
        <v>0</v>
      </c>
      <c r="C283" s="54">
        <f t="shared" si="3"/>
        <v>6120.39</v>
      </c>
      <c r="D283" s="54">
        <f>SUBTOTAL(9,D285:D285)</f>
        <v>6120.39</v>
      </c>
    </row>
    <row r="284" spans="1:4" x14ac:dyDescent="0.3">
      <c r="A284" s="55" t="s">
        <v>198</v>
      </c>
      <c r="B284" s="56">
        <f>SUBTOTAL(9,B285:B285)</f>
        <v>0</v>
      </c>
      <c r="C284" s="56">
        <f t="shared" si="3"/>
        <v>6120.39</v>
      </c>
      <c r="D284" s="56">
        <f>SUBTOTAL(9,D285:D285)</f>
        <v>6120.39</v>
      </c>
    </row>
    <row r="285" spans="1:4" x14ac:dyDescent="0.3">
      <c r="A285" s="36" t="s">
        <v>231</v>
      </c>
      <c r="B285" s="37">
        <v>0</v>
      </c>
      <c r="C285" s="37">
        <f t="shared" si="3"/>
        <v>6120.39</v>
      </c>
      <c r="D285" s="37">
        <v>6120.39</v>
      </c>
    </row>
    <row r="286" spans="1:4" x14ac:dyDescent="0.3">
      <c r="A286" s="53" t="s">
        <v>243</v>
      </c>
      <c r="B286" s="54">
        <f>SUBTOTAL(9,B288:B288)</f>
        <v>0</v>
      </c>
      <c r="C286" s="54">
        <f t="shared" si="3"/>
        <v>24481.54</v>
      </c>
      <c r="D286" s="54">
        <f>SUBTOTAL(9,D288:D288)</f>
        <v>24481.54</v>
      </c>
    </row>
    <row r="287" spans="1:4" x14ac:dyDescent="0.3">
      <c r="A287" s="55" t="s">
        <v>198</v>
      </c>
      <c r="B287" s="56">
        <f>SUBTOTAL(9,B288:B288)</f>
        <v>0</v>
      </c>
      <c r="C287" s="56">
        <f t="shared" si="3"/>
        <v>24481.54</v>
      </c>
      <c r="D287" s="56">
        <f>SUBTOTAL(9,D288:D288)</f>
        <v>24481.54</v>
      </c>
    </row>
    <row r="288" spans="1:4" x14ac:dyDescent="0.3">
      <c r="A288" s="36" t="s">
        <v>231</v>
      </c>
      <c r="B288" s="37">
        <v>0</v>
      </c>
      <c r="C288" s="37">
        <f t="shared" si="3"/>
        <v>24481.54</v>
      </c>
      <c r="D288" s="37">
        <v>24481.54</v>
      </c>
    </row>
    <row r="289" spans="1:4" x14ac:dyDescent="0.3">
      <c r="A289" s="51" t="s">
        <v>244</v>
      </c>
      <c r="B289" s="52">
        <f>SUBTOTAL(9,B292:B295)</f>
        <v>0</v>
      </c>
      <c r="C289" s="52">
        <f t="shared" ref="C289:C352" si="4">D289-B289</f>
        <v>0</v>
      </c>
      <c r="D289" s="52">
        <f>SUBTOTAL(9,D292:D295)</f>
        <v>0</v>
      </c>
    </row>
    <row r="290" spans="1:4" x14ac:dyDescent="0.3">
      <c r="A290" s="53" t="s">
        <v>187</v>
      </c>
      <c r="B290" s="54">
        <f>SUBTOTAL(9,B292:B292)</f>
        <v>0</v>
      </c>
      <c r="C290" s="54">
        <f t="shared" si="4"/>
        <v>0</v>
      </c>
      <c r="D290" s="54">
        <f>SUBTOTAL(9,D292:D292)</f>
        <v>0</v>
      </c>
    </row>
    <row r="291" spans="1:4" x14ac:dyDescent="0.3">
      <c r="A291" s="55" t="s">
        <v>198</v>
      </c>
      <c r="B291" s="56">
        <f>SUBTOTAL(9,B292:B292)</f>
        <v>0</v>
      </c>
      <c r="C291" s="56">
        <f t="shared" si="4"/>
        <v>0</v>
      </c>
      <c r="D291" s="56">
        <f>SUBTOTAL(9,D292:D292)</f>
        <v>0</v>
      </c>
    </row>
    <row r="292" spans="1:4" x14ac:dyDescent="0.3">
      <c r="A292" s="36" t="s">
        <v>199</v>
      </c>
      <c r="B292" s="37">
        <v>0</v>
      </c>
      <c r="C292" s="37">
        <f t="shared" si="4"/>
        <v>0</v>
      </c>
      <c r="D292" s="37">
        <v>0</v>
      </c>
    </row>
    <row r="293" spans="1:4" x14ac:dyDescent="0.3">
      <c r="A293" s="53" t="s">
        <v>245</v>
      </c>
      <c r="B293" s="54">
        <f>SUBTOTAL(9,B295:B295)</f>
        <v>0</v>
      </c>
      <c r="C293" s="54">
        <f t="shared" si="4"/>
        <v>0</v>
      </c>
      <c r="D293" s="54">
        <f>SUBTOTAL(9,D295:D295)</f>
        <v>0</v>
      </c>
    </row>
    <row r="294" spans="1:4" x14ac:dyDescent="0.3">
      <c r="A294" s="55" t="s">
        <v>198</v>
      </c>
      <c r="B294" s="56">
        <f>SUBTOTAL(9,B295:B295)</f>
        <v>0</v>
      </c>
      <c r="C294" s="56">
        <f t="shared" si="4"/>
        <v>0</v>
      </c>
      <c r="D294" s="56">
        <f>SUBTOTAL(9,D295:D295)</f>
        <v>0</v>
      </c>
    </row>
    <row r="295" spans="1:4" x14ac:dyDescent="0.3">
      <c r="A295" s="36" t="s">
        <v>199</v>
      </c>
      <c r="B295" s="37">
        <v>0</v>
      </c>
      <c r="C295" s="37">
        <f t="shared" si="4"/>
        <v>0</v>
      </c>
      <c r="D295" s="37">
        <v>0</v>
      </c>
    </row>
    <row r="296" spans="1:4" x14ac:dyDescent="0.3">
      <c r="A296" s="51" t="s">
        <v>246</v>
      </c>
      <c r="B296" s="52">
        <f>SUBTOTAL(9,B299:B302)</f>
        <v>0</v>
      </c>
      <c r="C296" s="52">
        <f t="shared" si="4"/>
        <v>0</v>
      </c>
      <c r="D296" s="52">
        <f>SUBTOTAL(9,D299:D302)</f>
        <v>0</v>
      </c>
    </row>
    <row r="297" spans="1:4" x14ac:dyDescent="0.3">
      <c r="A297" s="53" t="s">
        <v>203</v>
      </c>
      <c r="B297" s="54">
        <f>SUBTOTAL(9,B299:B299)</f>
        <v>0</v>
      </c>
      <c r="C297" s="54">
        <f t="shared" si="4"/>
        <v>0</v>
      </c>
      <c r="D297" s="54">
        <f>SUBTOTAL(9,D299:D299)</f>
        <v>0</v>
      </c>
    </row>
    <row r="298" spans="1:4" x14ac:dyDescent="0.3">
      <c r="A298" s="55" t="s">
        <v>198</v>
      </c>
      <c r="B298" s="56">
        <f>SUBTOTAL(9,B299:B299)</f>
        <v>0</v>
      </c>
      <c r="C298" s="56">
        <f t="shared" si="4"/>
        <v>0</v>
      </c>
      <c r="D298" s="56">
        <f>SUBTOTAL(9,D299:D299)</f>
        <v>0</v>
      </c>
    </row>
    <row r="299" spans="1:4" x14ac:dyDescent="0.3">
      <c r="A299" s="36" t="s">
        <v>199</v>
      </c>
      <c r="B299" s="37">
        <v>0</v>
      </c>
      <c r="C299" s="37">
        <f t="shared" si="4"/>
        <v>0</v>
      </c>
      <c r="D299" s="37">
        <v>0</v>
      </c>
    </row>
    <row r="300" spans="1:4" x14ac:dyDescent="0.3">
      <c r="A300" s="53" t="s">
        <v>233</v>
      </c>
      <c r="B300" s="54">
        <f>SUBTOTAL(9,B302:B302)</f>
        <v>0</v>
      </c>
      <c r="C300" s="54">
        <f t="shared" si="4"/>
        <v>0</v>
      </c>
      <c r="D300" s="54">
        <f>SUBTOTAL(9,D302:D302)</f>
        <v>0</v>
      </c>
    </row>
    <row r="301" spans="1:4" x14ac:dyDescent="0.3">
      <c r="A301" s="55" t="s">
        <v>198</v>
      </c>
      <c r="B301" s="56">
        <f>SUBTOTAL(9,B302:B302)</f>
        <v>0</v>
      </c>
      <c r="C301" s="56">
        <f t="shared" si="4"/>
        <v>0</v>
      </c>
      <c r="D301" s="56">
        <f>SUBTOTAL(9,D302:D302)</f>
        <v>0</v>
      </c>
    </row>
    <row r="302" spans="1:4" x14ac:dyDescent="0.3">
      <c r="A302" s="36" t="s">
        <v>199</v>
      </c>
      <c r="B302" s="37">
        <v>0</v>
      </c>
      <c r="C302" s="37">
        <f t="shared" si="4"/>
        <v>0</v>
      </c>
      <c r="D302" s="37">
        <v>0</v>
      </c>
    </row>
    <row r="303" spans="1:4" x14ac:dyDescent="0.3">
      <c r="A303" s="51" t="s">
        <v>247</v>
      </c>
      <c r="B303" s="52">
        <f>SUBTOTAL(9,B306:B309)</f>
        <v>0</v>
      </c>
      <c r="C303" s="52">
        <f t="shared" si="4"/>
        <v>0</v>
      </c>
      <c r="D303" s="52">
        <f>SUBTOTAL(9,D306:D309)</f>
        <v>0</v>
      </c>
    </row>
    <row r="304" spans="1:4" x14ac:dyDescent="0.3">
      <c r="A304" s="53" t="s">
        <v>203</v>
      </c>
      <c r="B304" s="54">
        <f>SUBTOTAL(9,B306:B306)</f>
        <v>0</v>
      </c>
      <c r="C304" s="54">
        <f t="shared" si="4"/>
        <v>0</v>
      </c>
      <c r="D304" s="54">
        <f>SUBTOTAL(9,D306:D306)</f>
        <v>0</v>
      </c>
    </row>
    <row r="305" spans="1:4" x14ac:dyDescent="0.3">
      <c r="A305" s="55" t="s">
        <v>198</v>
      </c>
      <c r="B305" s="56">
        <f>SUBTOTAL(9,B306:B306)</f>
        <v>0</v>
      </c>
      <c r="C305" s="56">
        <f t="shared" si="4"/>
        <v>0</v>
      </c>
      <c r="D305" s="56">
        <f>SUBTOTAL(9,D306:D306)</f>
        <v>0</v>
      </c>
    </row>
    <row r="306" spans="1:4" x14ac:dyDescent="0.3">
      <c r="A306" s="36" t="s">
        <v>199</v>
      </c>
      <c r="B306" s="37">
        <v>0</v>
      </c>
      <c r="C306" s="37">
        <f t="shared" si="4"/>
        <v>0</v>
      </c>
      <c r="D306" s="37">
        <v>0</v>
      </c>
    </row>
    <row r="307" spans="1:4" x14ac:dyDescent="0.3">
      <c r="A307" s="53" t="s">
        <v>233</v>
      </c>
      <c r="B307" s="54">
        <f>SUBTOTAL(9,B309:B309)</f>
        <v>0</v>
      </c>
      <c r="C307" s="54">
        <f t="shared" si="4"/>
        <v>0</v>
      </c>
      <c r="D307" s="54">
        <f>SUBTOTAL(9,D309:D309)</f>
        <v>0</v>
      </c>
    </row>
    <row r="308" spans="1:4" x14ac:dyDescent="0.3">
      <c r="A308" s="55" t="s">
        <v>198</v>
      </c>
      <c r="B308" s="56">
        <f>SUBTOTAL(9,B309:B309)</f>
        <v>0</v>
      </c>
      <c r="C308" s="56">
        <f t="shared" si="4"/>
        <v>0</v>
      </c>
      <c r="D308" s="56">
        <f>SUBTOTAL(9,D309:D309)</f>
        <v>0</v>
      </c>
    </row>
    <row r="309" spans="1:4" x14ac:dyDescent="0.3">
      <c r="A309" s="36" t="s">
        <v>199</v>
      </c>
      <c r="B309" s="37">
        <v>0</v>
      </c>
      <c r="C309" s="37">
        <f t="shared" si="4"/>
        <v>0</v>
      </c>
      <c r="D309" s="37">
        <v>0</v>
      </c>
    </row>
    <row r="310" spans="1:4" x14ac:dyDescent="0.3">
      <c r="A310" s="51" t="s">
        <v>248</v>
      </c>
      <c r="B310" s="52">
        <f>SUBTOTAL(9,B313:B322)</f>
        <v>225000</v>
      </c>
      <c r="C310" s="52">
        <f t="shared" si="4"/>
        <v>48000</v>
      </c>
      <c r="D310" s="52">
        <f>SUBTOTAL(9,D313:D322)</f>
        <v>273000</v>
      </c>
    </row>
    <row r="311" spans="1:4" x14ac:dyDescent="0.3">
      <c r="A311" s="53" t="s">
        <v>187</v>
      </c>
      <c r="B311" s="54">
        <f>SUBTOTAL(9,B313:B313)</f>
        <v>130000</v>
      </c>
      <c r="C311" s="54">
        <f t="shared" si="4"/>
        <v>-37000</v>
      </c>
      <c r="D311" s="54">
        <f>SUBTOTAL(9,D313:D313)</f>
        <v>93000</v>
      </c>
    </row>
    <row r="312" spans="1:4" x14ac:dyDescent="0.3">
      <c r="A312" s="55" t="s">
        <v>198</v>
      </c>
      <c r="B312" s="56">
        <f>SUBTOTAL(9,B313:B313)</f>
        <v>130000</v>
      </c>
      <c r="C312" s="56">
        <f t="shared" si="4"/>
        <v>-37000</v>
      </c>
      <c r="D312" s="56">
        <f>SUBTOTAL(9,D313:D313)</f>
        <v>93000</v>
      </c>
    </row>
    <row r="313" spans="1:4" x14ac:dyDescent="0.3">
      <c r="A313" s="36" t="s">
        <v>231</v>
      </c>
      <c r="B313" s="37">
        <v>130000</v>
      </c>
      <c r="C313" s="37">
        <f t="shared" si="4"/>
        <v>-37000</v>
      </c>
      <c r="D313" s="37">
        <v>93000</v>
      </c>
    </row>
    <row r="314" spans="1:4" x14ac:dyDescent="0.3">
      <c r="A314" s="53" t="s">
        <v>200</v>
      </c>
      <c r="B314" s="54">
        <f>SUBTOTAL(9,B316:B316)</f>
        <v>0</v>
      </c>
      <c r="C314" s="54">
        <f t="shared" si="4"/>
        <v>100000</v>
      </c>
      <c r="D314" s="54">
        <f>SUBTOTAL(9,D316:D316)</f>
        <v>100000</v>
      </c>
    </row>
    <row r="315" spans="1:4" x14ac:dyDescent="0.3">
      <c r="A315" s="55" t="s">
        <v>198</v>
      </c>
      <c r="B315" s="56">
        <f>SUBTOTAL(9,B316:B316)</f>
        <v>0</v>
      </c>
      <c r="C315" s="56">
        <f t="shared" si="4"/>
        <v>100000</v>
      </c>
      <c r="D315" s="56">
        <f>SUBTOTAL(9,D316:D316)</f>
        <v>100000</v>
      </c>
    </row>
    <row r="316" spans="1:4" x14ac:dyDescent="0.3">
      <c r="A316" s="36" t="s">
        <v>231</v>
      </c>
      <c r="B316" s="37">
        <v>0</v>
      </c>
      <c r="C316" s="37">
        <f t="shared" si="4"/>
        <v>100000</v>
      </c>
      <c r="D316" s="37">
        <v>100000</v>
      </c>
    </row>
    <row r="317" spans="1:4" x14ac:dyDescent="0.3">
      <c r="A317" s="53" t="s">
        <v>203</v>
      </c>
      <c r="B317" s="54">
        <f>SUBTOTAL(9,B319:B319)</f>
        <v>95000</v>
      </c>
      <c r="C317" s="54">
        <f t="shared" si="4"/>
        <v>-55000</v>
      </c>
      <c r="D317" s="54">
        <f>SUBTOTAL(9,D319:D319)</f>
        <v>40000</v>
      </c>
    </row>
    <row r="318" spans="1:4" x14ac:dyDescent="0.3">
      <c r="A318" s="55" t="s">
        <v>198</v>
      </c>
      <c r="B318" s="56">
        <f>SUBTOTAL(9,B319:B319)</f>
        <v>95000</v>
      </c>
      <c r="C318" s="56">
        <f t="shared" si="4"/>
        <v>-55000</v>
      </c>
      <c r="D318" s="56">
        <f>SUBTOTAL(9,D319:D319)</f>
        <v>40000</v>
      </c>
    </row>
    <row r="319" spans="1:4" x14ac:dyDescent="0.3">
      <c r="A319" s="36" t="s">
        <v>231</v>
      </c>
      <c r="B319" s="37">
        <v>95000</v>
      </c>
      <c r="C319" s="37">
        <f t="shared" si="4"/>
        <v>-55000</v>
      </c>
      <c r="D319" s="37">
        <v>40000</v>
      </c>
    </row>
    <row r="320" spans="1:4" x14ac:dyDescent="0.3">
      <c r="A320" s="53" t="s">
        <v>232</v>
      </c>
      <c r="B320" s="54">
        <f>SUBTOTAL(9,B322:B322)</f>
        <v>0</v>
      </c>
      <c r="C320" s="54">
        <f t="shared" si="4"/>
        <v>40000</v>
      </c>
      <c r="D320" s="54">
        <f>SUBTOTAL(9,D322:D322)</f>
        <v>40000</v>
      </c>
    </row>
    <row r="321" spans="1:4" x14ac:dyDescent="0.3">
      <c r="A321" s="55" t="s">
        <v>198</v>
      </c>
      <c r="B321" s="56">
        <f>SUBTOTAL(9,B322:B322)</f>
        <v>0</v>
      </c>
      <c r="C321" s="56">
        <f t="shared" si="4"/>
        <v>40000</v>
      </c>
      <c r="D321" s="56">
        <f>SUBTOTAL(9,D322:D322)</f>
        <v>40000</v>
      </c>
    </row>
    <row r="322" spans="1:4" x14ac:dyDescent="0.3">
      <c r="A322" s="36" t="s">
        <v>231</v>
      </c>
      <c r="B322" s="37">
        <v>0</v>
      </c>
      <c r="C322" s="37">
        <f t="shared" si="4"/>
        <v>40000</v>
      </c>
      <c r="D322" s="37">
        <v>40000</v>
      </c>
    </row>
    <row r="323" spans="1:4" x14ac:dyDescent="0.3">
      <c r="A323" s="51" t="s">
        <v>249</v>
      </c>
      <c r="B323" s="52">
        <f>SUBTOTAL(9,B326:B332)</f>
        <v>300000</v>
      </c>
      <c r="C323" s="52">
        <f t="shared" si="4"/>
        <v>700000</v>
      </c>
      <c r="D323" s="52">
        <f>SUBTOTAL(9,D326:D332)</f>
        <v>1000000</v>
      </c>
    </row>
    <row r="324" spans="1:4" x14ac:dyDescent="0.3">
      <c r="A324" s="53" t="s">
        <v>212</v>
      </c>
      <c r="B324" s="54">
        <f>SUBTOTAL(9,B326:B326)</f>
        <v>300000</v>
      </c>
      <c r="C324" s="54">
        <f t="shared" si="4"/>
        <v>-300000</v>
      </c>
      <c r="D324" s="54">
        <f>SUBTOTAL(9,D326:D326)</f>
        <v>0</v>
      </c>
    </row>
    <row r="325" spans="1:4" x14ac:dyDescent="0.3">
      <c r="A325" s="55" t="s">
        <v>198</v>
      </c>
      <c r="B325" s="56">
        <f>SUBTOTAL(9,B326:B326)</f>
        <v>300000</v>
      </c>
      <c r="C325" s="56">
        <f t="shared" si="4"/>
        <v>-300000</v>
      </c>
      <c r="D325" s="56">
        <f>SUBTOTAL(9,D326:D326)</f>
        <v>0</v>
      </c>
    </row>
    <row r="326" spans="1:4" x14ac:dyDescent="0.3">
      <c r="A326" s="36" t="s">
        <v>231</v>
      </c>
      <c r="B326" s="37">
        <v>300000</v>
      </c>
      <c r="C326" s="37">
        <f t="shared" si="4"/>
        <v>-300000</v>
      </c>
      <c r="D326" s="37">
        <v>0</v>
      </c>
    </row>
    <row r="327" spans="1:4" x14ac:dyDescent="0.3">
      <c r="A327" s="53" t="s">
        <v>239</v>
      </c>
      <c r="B327" s="54">
        <f>SUBTOTAL(9,B329:B329)</f>
        <v>0</v>
      </c>
      <c r="C327" s="54">
        <f t="shared" si="4"/>
        <v>334649</v>
      </c>
      <c r="D327" s="54">
        <f>SUBTOTAL(9,D329:D329)</f>
        <v>334649</v>
      </c>
    </row>
    <row r="328" spans="1:4" x14ac:dyDescent="0.3">
      <c r="A328" s="55" t="s">
        <v>198</v>
      </c>
      <c r="B328" s="56">
        <f>SUBTOTAL(9,B329:B329)</f>
        <v>0</v>
      </c>
      <c r="C328" s="56">
        <f t="shared" si="4"/>
        <v>334649</v>
      </c>
      <c r="D328" s="56">
        <f>SUBTOTAL(9,D329:D329)</f>
        <v>334649</v>
      </c>
    </row>
    <row r="329" spans="1:4" x14ac:dyDescent="0.3">
      <c r="A329" s="36" t="s">
        <v>231</v>
      </c>
      <c r="B329" s="37">
        <v>0</v>
      </c>
      <c r="C329" s="37">
        <f t="shared" si="4"/>
        <v>334649</v>
      </c>
      <c r="D329" s="37">
        <v>334649</v>
      </c>
    </row>
    <row r="330" spans="1:4" x14ac:dyDescent="0.3">
      <c r="A330" s="53" t="s">
        <v>215</v>
      </c>
      <c r="B330" s="54">
        <f>SUBTOTAL(9,B332:B332)</f>
        <v>0</v>
      </c>
      <c r="C330" s="54">
        <f t="shared" si="4"/>
        <v>665351</v>
      </c>
      <c r="D330" s="54">
        <f>SUBTOTAL(9,D332:D332)</f>
        <v>665351</v>
      </c>
    </row>
    <row r="331" spans="1:4" x14ac:dyDescent="0.3">
      <c r="A331" s="55" t="s">
        <v>198</v>
      </c>
      <c r="B331" s="56">
        <f>SUBTOTAL(9,B332:B332)</f>
        <v>0</v>
      </c>
      <c r="C331" s="56">
        <f t="shared" si="4"/>
        <v>665351</v>
      </c>
      <c r="D331" s="56">
        <f>SUBTOTAL(9,D332:D332)</f>
        <v>665351</v>
      </c>
    </row>
    <row r="332" spans="1:4" x14ac:dyDescent="0.3">
      <c r="A332" s="36" t="s">
        <v>231</v>
      </c>
      <c r="B332" s="37">
        <v>0</v>
      </c>
      <c r="C332" s="37">
        <f t="shared" si="4"/>
        <v>665351</v>
      </c>
      <c r="D332" s="37">
        <v>665351</v>
      </c>
    </row>
    <row r="333" spans="1:4" x14ac:dyDescent="0.3">
      <c r="A333" s="49" t="s">
        <v>250</v>
      </c>
      <c r="B333" s="50">
        <f>SUBTOTAL(9,B337:B411)</f>
        <v>2242169.73</v>
      </c>
      <c r="C333" s="50">
        <f t="shared" si="4"/>
        <v>44330.270000000019</v>
      </c>
      <c r="D333" s="50">
        <f>SUBTOTAL(9,D337:D411)</f>
        <v>2286500</v>
      </c>
    </row>
    <row r="334" spans="1:4" x14ac:dyDescent="0.3">
      <c r="A334" s="51" t="s">
        <v>251</v>
      </c>
      <c r="B334" s="52">
        <f>SUBTOTAL(9,B337:B359)</f>
        <v>53199.73</v>
      </c>
      <c r="C334" s="52">
        <f t="shared" si="4"/>
        <v>11000.269999999997</v>
      </c>
      <c r="D334" s="52">
        <f>SUBTOTAL(9,D337:D359)</f>
        <v>64200</v>
      </c>
    </row>
    <row r="335" spans="1:4" x14ac:dyDescent="0.3">
      <c r="A335" s="53" t="s">
        <v>187</v>
      </c>
      <c r="B335" s="54">
        <f>SUBTOTAL(9,B337:B339)</f>
        <v>18380.29</v>
      </c>
      <c r="C335" s="54">
        <f t="shared" si="4"/>
        <v>11000.27</v>
      </c>
      <c r="D335" s="54">
        <f>SUBTOTAL(9,D337:D339)</f>
        <v>29380.560000000001</v>
      </c>
    </row>
    <row r="336" spans="1:4" x14ac:dyDescent="0.3">
      <c r="A336" s="55" t="s">
        <v>188</v>
      </c>
      <c r="B336" s="56">
        <f>SUBTOTAL(9,B337:B337)</f>
        <v>18380.29</v>
      </c>
      <c r="C336" s="56">
        <f t="shared" si="4"/>
        <v>4000.2700000000004</v>
      </c>
      <c r="D336" s="56">
        <f>SUBTOTAL(9,D337:D337)</f>
        <v>22380.560000000001</v>
      </c>
    </row>
    <row r="337" spans="1:4" x14ac:dyDescent="0.3">
      <c r="A337" s="36" t="s">
        <v>195</v>
      </c>
      <c r="B337" s="37">
        <v>18380.29</v>
      </c>
      <c r="C337" s="37">
        <f t="shared" si="4"/>
        <v>4000.2700000000004</v>
      </c>
      <c r="D337" s="37">
        <v>22380.560000000001</v>
      </c>
    </row>
    <row r="338" spans="1:4" x14ac:dyDescent="0.3">
      <c r="A338" s="55" t="s">
        <v>198</v>
      </c>
      <c r="B338" s="56">
        <f>SUBTOTAL(9,B339:B339)</f>
        <v>0</v>
      </c>
      <c r="C338" s="56">
        <f t="shared" si="4"/>
        <v>7000</v>
      </c>
      <c r="D338" s="56">
        <f>SUBTOTAL(9,D339:D339)</f>
        <v>7000</v>
      </c>
    </row>
    <row r="339" spans="1:4" x14ac:dyDescent="0.3">
      <c r="A339" s="36" t="s">
        <v>199</v>
      </c>
      <c r="B339" s="37">
        <v>0</v>
      </c>
      <c r="C339" s="37">
        <f t="shared" si="4"/>
        <v>7000</v>
      </c>
      <c r="D339" s="37">
        <v>7000</v>
      </c>
    </row>
    <row r="340" spans="1:4" x14ac:dyDescent="0.3">
      <c r="A340" s="53" t="s">
        <v>225</v>
      </c>
      <c r="B340" s="54">
        <f>SUBTOTAL(9,B342:B342)</f>
        <v>8700</v>
      </c>
      <c r="C340" s="54">
        <f t="shared" si="4"/>
        <v>0</v>
      </c>
      <c r="D340" s="54">
        <f>SUBTOTAL(9,D342:D342)</f>
        <v>8700</v>
      </c>
    </row>
    <row r="341" spans="1:4" x14ac:dyDescent="0.3">
      <c r="A341" s="55" t="s">
        <v>188</v>
      </c>
      <c r="B341" s="56">
        <f>SUBTOTAL(9,B342:B342)</f>
        <v>8700</v>
      </c>
      <c r="C341" s="56">
        <f t="shared" si="4"/>
        <v>0</v>
      </c>
      <c r="D341" s="56">
        <f>SUBTOTAL(9,D342:D342)</f>
        <v>8700</v>
      </c>
    </row>
    <row r="342" spans="1:4" x14ac:dyDescent="0.3">
      <c r="A342" s="36" t="s">
        <v>195</v>
      </c>
      <c r="B342" s="37">
        <v>8700</v>
      </c>
      <c r="C342" s="37">
        <f t="shared" si="4"/>
        <v>0</v>
      </c>
      <c r="D342" s="37">
        <v>8700</v>
      </c>
    </row>
    <row r="343" spans="1:4" x14ac:dyDescent="0.3">
      <c r="A343" s="53" t="s">
        <v>252</v>
      </c>
      <c r="B343" s="54">
        <f>SUBTOTAL(9,B345:B345)</f>
        <v>100</v>
      </c>
      <c r="C343" s="54">
        <f t="shared" si="4"/>
        <v>0</v>
      </c>
      <c r="D343" s="54">
        <f>SUBTOTAL(9,D345:D345)</f>
        <v>100</v>
      </c>
    </row>
    <row r="344" spans="1:4" x14ac:dyDescent="0.3">
      <c r="A344" s="55" t="s">
        <v>188</v>
      </c>
      <c r="B344" s="56">
        <f>SUBTOTAL(9,B345:B345)</f>
        <v>100</v>
      </c>
      <c r="C344" s="56">
        <f t="shared" si="4"/>
        <v>0</v>
      </c>
      <c r="D344" s="56">
        <f>SUBTOTAL(9,D345:D345)</f>
        <v>100</v>
      </c>
    </row>
    <row r="345" spans="1:4" x14ac:dyDescent="0.3">
      <c r="A345" s="36" t="s">
        <v>195</v>
      </c>
      <c r="B345" s="37">
        <v>100</v>
      </c>
      <c r="C345" s="37">
        <f t="shared" si="4"/>
        <v>0</v>
      </c>
      <c r="D345" s="37">
        <v>100</v>
      </c>
    </row>
    <row r="346" spans="1:4" x14ac:dyDescent="0.3">
      <c r="A346" s="53" t="s">
        <v>200</v>
      </c>
      <c r="B346" s="54">
        <f>SUBTOTAL(9,B348:B348)</f>
        <v>1188</v>
      </c>
      <c r="C346" s="54">
        <f t="shared" si="4"/>
        <v>0</v>
      </c>
      <c r="D346" s="54">
        <f>SUBTOTAL(9,D348:D348)</f>
        <v>1188</v>
      </c>
    </row>
    <row r="347" spans="1:4" x14ac:dyDescent="0.3">
      <c r="A347" s="55" t="s">
        <v>188</v>
      </c>
      <c r="B347" s="56">
        <f>SUBTOTAL(9,B348:B348)</f>
        <v>1188</v>
      </c>
      <c r="C347" s="56">
        <f t="shared" si="4"/>
        <v>0</v>
      </c>
      <c r="D347" s="56">
        <f>SUBTOTAL(9,D348:D348)</f>
        <v>1188</v>
      </c>
    </row>
    <row r="348" spans="1:4" x14ac:dyDescent="0.3">
      <c r="A348" s="36" t="s">
        <v>195</v>
      </c>
      <c r="B348" s="37">
        <v>1188</v>
      </c>
      <c r="C348" s="37">
        <f t="shared" si="4"/>
        <v>0</v>
      </c>
      <c r="D348" s="37">
        <v>1188</v>
      </c>
    </row>
    <row r="349" spans="1:4" x14ac:dyDescent="0.3">
      <c r="A349" s="53" t="s">
        <v>203</v>
      </c>
      <c r="B349" s="54">
        <f>SUBTOTAL(9,B351:B353)</f>
        <v>4831.4399999999996</v>
      </c>
      <c r="C349" s="54">
        <f t="shared" si="4"/>
        <v>0</v>
      </c>
      <c r="D349" s="54">
        <f>SUBTOTAL(9,D351:D353)</f>
        <v>4831.4399999999996</v>
      </c>
    </row>
    <row r="350" spans="1:4" x14ac:dyDescent="0.3">
      <c r="A350" s="55" t="s">
        <v>188</v>
      </c>
      <c r="B350" s="56">
        <f>SUBTOTAL(9,B351:B351)</f>
        <v>4831.4399999999996</v>
      </c>
      <c r="C350" s="56">
        <f t="shared" si="4"/>
        <v>0</v>
      </c>
      <c r="D350" s="56">
        <f>SUBTOTAL(9,D351:D351)</f>
        <v>4831.4399999999996</v>
      </c>
    </row>
    <row r="351" spans="1:4" x14ac:dyDescent="0.3">
      <c r="A351" s="36" t="s">
        <v>195</v>
      </c>
      <c r="B351" s="37">
        <v>4831.4399999999996</v>
      </c>
      <c r="C351" s="37">
        <f t="shared" si="4"/>
        <v>0</v>
      </c>
      <c r="D351" s="37">
        <v>4831.4399999999996</v>
      </c>
    </row>
    <row r="352" spans="1:4" x14ac:dyDescent="0.3">
      <c r="A352" s="55" t="s">
        <v>198</v>
      </c>
      <c r="B352" s="56">
        <f>SUBTOTAL(9,B353:B353)</f>
        <v>0</v>
      </c>
      <c r="C352" s="56">
        <f t="shared" si="4"/>
        <v>0</v>
      </c>
      <c r="D352" s="56">
        <f>SUBTOTAL(9,D353:D353)</f>
        <v>0</v>
      </c>
    </row>
    <row r="353" spans="1:4" x14ac:dyDescent="0.3">
      <c r="A353" s="36" t="s">
        <v>231</v>
      </c>
      <c r="B353" s="37">
        <v>0</v>
      </c>
      <c r="C353" s="37">
        <f t="shared" ref="C353:C416" si="5">D353-B353</f>
        <v>0</v>
      </c>
      <c r="D353" s="37">
        <v>0</v>
      </c>
    </row>
    <row r="354" spans="1:4" x14ac:dyDescent="0.3">
      <c r="A354" s="53" t="s">
        <v>205</v>
      </c>
      <c r="B354" s="54">
        <f>SUBTOTAL(9,B356:B356)</f>
        <v>0</v>
      </c>
      <c r="C354" s="54">
        <f t="shared" si="5"/>
        <v>0</v>
      </c>
      <c r="D354" s="54">
        <f>SUBTOTAL(9,D356:D356)</f>
        <v>0</v>
      </c>
    </row>
    <row r="355" spans="1:4" x14ac:dyDescent="0.3">
      <c r="A355" s="55" t="s">
        <v>188</v>
      </c>
      <c r="B355" s="56">
        <f>SUBTOTAL(9,B356:B356)</f>
        <v>0</v>
      </c>
      <c r="C355" s="56">
        <f t="shared" si="5"/>
        <v>0</v>
      </c>
      <c r="D355" s="56">
        <f>SUBTOTAL(9,D356:D356)</f>
        <v>0</v>
      </c>
    </row>
    <row r="356" spans="1:4" x14ac:dyDescent="0.3">
      <c r="A356" s="36" t="s">
        <v>195</v>
      </c>
      <c r="B356" s="37">
        <v>0</v>
      </c>
      <c r="C356" s="37">
        <f t="shared" si="5"/>
        <v>0</v>
      </c>
      <c r="D356" s="37">
        <v>0</v>
      </c>
    </row>
    <row r="357" spans="1:4" x14ac:dyDescent="0.3">
      <c r="A357" s="53" t="s">
        <v>219</v>
      </c>
      <c r="B357" s="54">
        <f>SUBTOTAL(9,B359:B359)</f>
        <v>20000</v>
      </c>
      <c r="C357" s="54">
        <f t="shared" si="5"/>
        <v>0</v>
      </c>
      <c r="D357" s="54">
        <f>SUBTOTAL(9,D359:D359)</f>
        <v>20000</v>
      </c>
    </row>
    <row r="358" spans="1:4" x14ac:dyDescent="0.3">
      <c r="A358" s="55" t="s">
        <v>188</v>
      </c>
      <c r="B358" s="56">
        <f>SUBTOTAL(9,B359:B359)</f>
        <v>20000</v>
      </c>
      <c r="C358" s="56">
        <f t="shared" si="5"/>
        <v>0</v>
      </c>
      <c r="D358" s="56">
        <f>SUBTOTAL(9,D359:D359)</f>
        <v>20000</v>
      </c>
    </row>
    <row r="359" spans="1:4" x14ac:dyDescent="0.3">
      <c r="A359" s="36" t="s">
        <v>195</v>
      </c>
      <c r="B359" s="37">
        <v>20000</v>
      </c>
      <c r="C359" s="37">
        <f t="shared" si="5"/>
        <v>0</v>
      </c>
      <c r="D359" s="37">
        <v>20000</v>
      </c>
    </row>
    <row r="360" spans="1:4" x14ac:dyDescent="0.3">
      <c r="A360" s="51" t="s">
        <v>253</v>
      </c>
      <c r="B360" s="52">
        <f>SUBTOTAL(9,B363:B368)</f>
        <v>16500</v>
      </c>
      <c r="C360" s="52">
        <f t="shared" si="5"/>
        <v>9000</v>
      </c>
      <c r="D360" s="52">
        <f>SUBTOTAL(9,D363:D368)</f>
        <v>25500</v>
      </c>
    </row>
    <row r="361" spans="1:4" x14ac:dyDescent="0.3">
      <c r="A361" s="53" t="s">
        <v>187</v>
      </c>
      <c r="B361" s="54">
        <f>SUBTOTAL(9,B363:B365)</f>
        <v>12500</v>
      </c>
      <c r="C361" s="54">
        <f t="shared" si="5"/>
        <v>7000</v>
      </c>
      <c r="D361" s="54">
        <f>SUBTOTAL(9,D363:D365)</f>
        <v>19500</v>
      </c>
    </row>
    <row r="362" spans="1:4" x14ac:dyDescent="0.3">
      <c r="A362" s="55" t="s">
        <v>188</v>
      </c>
      <c r="B362" s="56">
        <f>SUBTOTAL(9,B363:B363)</f>
        <v>8500</v>
      </c>
      <c r="C362" s="56">
        <f t="shared" si="5"/>
        <v>7000</v>
      </c>
      <c r="D362" s="56">
        <f>SUBTOTAL(9,D363:D363)</f>
        <v>15500</v>
      </c>
    </row>
    <row r="363" spans="1:4" x14ac:dyDescent="0.3">
      <c r="A363" s="36" t="s">
        <v>195</v>
      </c>
      <c r="B363" s="37">
        <v>8500</v>
      </c>
      <c r="C363" s="37">
        <f t="shared" si="5"/>
        <v>7000</v>
      </c>
      <c r="D363" s="37">
        <v>15500</v>
      </c>
    </row>
    <row r="364" spans="1:4" x14ac:dyDescent="0.3">
      <c r="A364" s="55" t="s">
        <v>198</v>
      </c>
      <c r="B364" s="56">
        <f>SUBTOTAL(9,B365:B365)</f>
        <v>4000</v>
      </c>
      <c r="C364" s="56">
        <f t="shared" si="5"/>
        <v>0</v>
      </c>
      <c r="D364" s="56">
        <f>SUBTOTAL(9,D365:D365)</f>
        <v>4000</v>
      </c>
    </row>
    <row r="365" spans="1:4" x14ac:dyDescent="0.3">
      <c r="A365" s="36" t="s">
        <v>199</v>
      </c>
      <c r="B365" s="37">
        <v>4000</v>
      </c>
      <c r="C365" s="37">
        <f t="shared" si="5"/>
        <v>0</v>
      </c>
      <c r="D365" s="37">
        <v>4000</v>
      </c>
    </row>
    <row r="366" spans="1:4" x14ac:dyDescent="0.3">
      <c r="A366" s="53" t="s">
        <v>203</v>
      </c>
      <c r="B366" s="54">
        <f>SUBTOTAL(9,B368:B368)</f>
        <v>4000</v>
      </c>
      <c r="C366" s="54">
        <f t="shared" si="5"/>
        <v>2000</v>
      </c>
      <c r="D366" s="54">
        <f>SUBTOTAL(9,D368:D368)</f>
        <v>6000</v>
      </c>
    </row>
    <row r="367" spans="1:4" x14ac:dyDescent="0.3">
      <c r="A367" s="55" t="s">
        <v>188</v>
      </c>
      <c r="B367" s="56">
        <f>SUBTOTAL(9,B368:B368)</f>
        <v>4000</v>
      </c>
      <c r="C367" s="56">
        <f t="shared" si="5"/>
        <v>2000</v>
      </c>
      <c r="D367" s="56">
        <f>SUBTOTAL(9,D368:D368)</f>
        <v>6000</v>
      </c>
    </row>
    <row r="368" spans="1:4" x14ac:dyDescent="0.3">
      <c r="A368" s="36" t="s">
        <v>195</v>
      </c>
      <c r="B368" s="37">
        <v>4000</v>
      </c>
      <c r="C368" s="37">
        <f t="shared" si="5"/>
        <v>2000</v>
      </c>
      <c r="D368" s="37">
        <v>6000</v>
      </c>
    </row>
    <row r="369" spans="1:4" x14ac:dyDescent="0.3">
      <c r="A369" s="51" t="s">
        <v>254</v>
      </c>
      <c r="B369" s="52">
        <f>SUBTOTAL(9,B372:B375)</f>
        <v>4400</v>
      </c>
      <c r="C369" s="52">
        <f t="shared" si="5"/>
        <v>200</v>
      </c>
      <c r="D369" s="52">
        <f>SUBTOTAL(9,D372:D375)</f>
        <v>4600</v>
      </c>
    </row>
    <row r="370" spans="1:4" x14ac:dyDescent="0.3">
      <c r="A370" s="53" t="s">
        <v>187</v>
      </c>
      <c r="B370" s="54">
        <f>SUBTOTAL(9,B372:B372)</f>
        <v>2400</v>
      </c>
      <c r="C370" s="54">
        <f t="shared" si="5"/>
        <v>200</v>
      </c>
      <c r="D370" s="54">
        <f>SUBTOTAL(9,D372:D372)</f>
        <v>2600</v>
      </c>
    </row>
    <row r="371" spans="1:4" x14ac:dyDescent="0.3">
      <c r="A371" s="55" t="s">
        <v>188</v>
      </c>
      <c r="B371" s="56">
        <f>SUBTOTAL(9,B372:B372)</f>
        <v>2400</v>
      </c>
      <c r="C371" s="56">
        <f t="shared" si="5"/>
        <v>200</v>
      </c>
      <c r="D371" s="56">
        <f>SUBTOTAL(9,D372:D372)</f>
        <v>2600</v>
      </c>
    </row>
    <row r="372" spans="1:4" x14ac:dyDescent="0.3">
      <c r="A372" s="36" t="s">
        <v>195</v>
      </c>
      <c r="B372" s="37">
        <v>2400</v>
      </c>
      <c r="C372" s="37">
        <f t="shared" si="5"/>
        <v>200</v>
      </c>
      <c r="D372" s="37">
        <v>2600</v>
      </c>
    </row>
    <row r="373" spans="1:4" x14ac:dyDescent="0.3">
      <c r="A373" s="53" t="s">
        <v>203</v>
      </c>
      <c r="B373" s="54">
        <f>SUBTOTAL(9,B375:B375)</f>
        <v>2000</v>
      </c>
      <c r="C373" s="54">
        <f t="shared" si="5"/>
        <v>0</v>
      </c>
      <c r="D373" s="54">
        <f>SUBTOTAL(9,D375:D375)</f>
        <v>2000</v>
      </c>
    </row>
    <row r="374" spans="1:4" x14ac:dyDescent="0.3">
      <c r="A374" s="55" t="s">
        <v>198</v>
      </c>
      <c r="B374" s="56">
        <f>SUBTOTAL(9,B375:B375)</f>
        <v>2000</v>
      </c>
      <c r="C374" s="56">
        <f t="shared" si="5"/>
        <v>0</v>
      </c>
      <c r="D374" s="56">
        <f>SUBTOTAL(9,D375:D375)</f>
        <v>2000</v>
      </c>
    </row>
    <row r="375" spans="1:4" x14ac:dyDescent="0.3">
      <c r="A375" s="36" t="s">
        <v>199</v>
      </c>
      <c r="B375" s="37">
        <v>2000</v>
      </c>
      <c r="C375" s="37">
        <f t="shared" si="5"/>
        <v>0</v>
      </c>
      <c r="D375" s="37">
        <v>2000</v>
      </c>
    </row>
    <row r="376" spans="1:4" x14ac:dyDescent="0.3">
      <c r="A376" s="51" t="s">
        <v>255</v>
      </c>
      <c r="B376" s="52">
        <f>SUBTOTAL(9,B379:B379)</f>
        <v>20000</v>
      </c>
      <c r="C376" s="52">
        <f t="shared" si="5"/>
        <v>0</v>
      </c>
      <c r="D376" s="52">
        <f>SUBTOTAL(9,D379:D379)</f>
        <v>20000</v>
      </c>
    </row>
    <row r="377" spans="1:4" x14ac:dyDescent="0.3">
      <c r="A377" s="53" t="s">
        <v>187</v>
      </c>
      <c r="B377" s="54">
        <f>SUBTOTAL(9,B379:B379)</f>
        <v>20000</v>
      </c>
      <c r="C377" s="54">
        <f t="shared" si="5"/>
        <v>0</v>
      </c>
      <c r="D377" s="54">
        <f>SUBTOTAL(9,D379:D379)</f>
        <v>20000</v>
      </c>
    </row>
    <row r="378" spans="1:4" x14ac:dyDescent="0.3">
      <c r="A378" s="55" t="s">
        <v>198</v>
      </c>
      <c r="B378" s="56">
        <f>SUBTOTAL(9,B379:B379)</f>
        <v>20000</v>
      </c>
      <c r="C378" s="56">
        <f t="shared" si="5"/>
        <v>0</v>
      </c>
      <c r="D378" s="56">
        <f>SUBTOTAL(9,D379:D379)</f>
        <v>20000</v>
      </c>
    </row>
    <row r="379" spans="1:4" x14ac:dyDescent="0.3">
      <c r="A379" s="36" t="s">
        <v>204</v>
      </c>
      <c r="B379" s="37">
        <v>20000</v>
      </c>
      <c r="C379" s="37">
        <f t="shared" si="5"/>
        <v>0</v>
      </c>
      <c r="D379" s="37">
        <v>20000</v>
      </c>
    </row>
    <row r="380" spans="1:4" x14ac:dyDescent="0.3">
      <c r="A380" s="51" t="s">
        <v>256</v>
      </c>
      <c r="B380" s="52">
        <f>SUBTOTAL(9,B383:B383)</f>
        <v>6200</v>
      </c>
      <c r="C380" s="52">
        <f t="shared" si="5"/>
        <v>0</v>
      </c>
      <c r="D380" s="52">
        <f>SUBTOTAL(9,D383:D383)</f>
        <v>6200</v>
      </c>
    </row>
    <row r="381" spans="1:4" x14ac:dyDescent="0.3">
      <c r="A381" s="53" t="s">
        <v>187</v>
      </c>
      <c r="B381" s="54">
        <f>SUBTOTAL(9,B383:B383)</f>
        <v>6200</v>
      </c>
      <c r="C381" s="54">
        <f t="shared" si="5"/>
        <v>0</v>
      </c>
      <c r="D381" s="54">
        <f>SUBTOTAL(9,D383:D383)</f>
        <v>6200</v>
      </c>
    </row>
    <row r="382" spans="1:4" x14ac:dyDescent="0.3">
      <c r="A382" s="55" t="s">
        <v>188</v>
      </c>
      <c r="B382" s="56">
        <f>SUBTOTAL(9,B383:B383)</f>
        <v>6200</v>
      </c>
      <c r="C382" s="56">
        <f t="shared" si="5"/>
        <v>0</v>
      </c>
      <c r="D382" s="56">
        <f>SUBTOTAL(9,D383:D383)</f>
        <v>6200</v>
      </c>
    </row>
    <row r="383" spans="1:4" x14ac:dyDescent="0.3">
      <c r="A383" s="36" t="s">
        <v>195</v>
      </c>
      <c r="B383" s="37">
        <v>6200</v>
      </c>
      <c r="C383" s="37">
        <f t="shared" si="5"/>
        <v>0</v>
      </c>
      <c r="D383" s="37">
        <v>6200</v>
      </c>
    </row>
    <row r="384" spans="1:4" x14ac:dyDescent="0.3">
      <c r="A384" s="51" t="s">
        <v>257</v>
      </c>
      <c r="B384" s="52">
        <f>SUBTOTAL(9,B387:B387)</f>
        <v>26000</v>
      </c>
      <c r="C384" s="52">
        <f t="shared" si="5"/>
        <v>0</v>
      </c>
      <c r="D384" s="52">
        <f>SUBTOTAL(9,D387:D387)</f>
        <v>26000</v>
      </c>
    </row>
    <row r="385" spans="1:4" x14ac:dyDescent="0.3">
      <c r="A385" s="53" t="s">
        <v>187</v>
      </c>
      <c r="B385" s="54">
        <f>SUBTOTAL(9,B387:B387)</f>
        <v>26000</v>
      </c>
      <c r="C385" s="54">
        <f t="shared" si="5"/>
        <v>0</v>
      </c>
      <c r="D385" s="54">
        <f>SUBTOTAL(9,D387:D387)</f>
        <v>26000</v>
      </c>
    </row>
    <row r="386" spans="1:4" x14ac:dyDescent="0.3">
      <c r="A386" s="55" t="s">
        <v>188</v>
      </c>
      <c r="B386" s="56">
        <f>SUBTOTAL(9,B387:B387)</f>
        <v>26000</v>
      </c>
      <c r="C386" s="56">
        <f t="shared" si="5"/>
        <v>0</v>
      </c>
      <c r="D386" s="56">
        <f>SUBTOTAL(9,D387:D387)</f>
        <v>26000</v>
      </c>
    </row>
    <row r="387" spans="1:4" x14ac:dyDescent="0.3">
      <c r="A387" s="36" t="s">
        <v>195</v>
      </c>
      <c r="B387" s="37">
        <v>26000</v>
      </c>
      <c r="C387" s="37">
        <f t="shared" si="5"/>
        <v>0</v>
      </c>
      <c r="D387" s="37">
        <v>26000</v>
      </c>
    </row>
    <row r="388" spans="1:4" x14ac:dyDescent="0.3">
      <c r="A388" s="51" t="s">
        <v>258</v>
      </c>
      <c r="B388" s="52">
        <f>SUBTOTAL(9,B391:B391)</f>
        <v>120000</v>
      </c>
      <c r="C388" s="52">
        <f t="shared" si="5"/>
        <v>-120000</v>
      </c>
      <c r="D388" s="52">
        <f>SUBTOTAL(9,D391:D391)</f>
        <v>0</v>
      </c>
    </row>
    <row r="389" spans="1:4" x14ac:dyDescent="0.3">
      <c r="A389" s="53" t="s">
        <v>203</v>
      </c>
      <c r="B389" s="54">
        <f>SUBTOTAL(9,B391:B391)</f>
        <v>120000</v>
      </c>
      <c r="C389" s="54">
        <f t="shared" si="5"/>
        <v>-120000</v>
      </c>
      <c r="D389" s="54">
        <f>SUBTOTAL(9,D391:D391)</f>
        <v>0</v>
      </c>
    </row>
    <row r="390" spans="1:4" x14ac:dyDescent="0.3">
      <c r="A390" s="55" t="s">
        <v>198</v>
      </c>
      <c r="B390" s="56">
        <f>SUBTOTAL(9,B391:B391)</f>
        <v>120000</v>
      </c>
      <c r="C390" s="56">
        <f t="shared" si="5"/>
        <v>-120000</v>
      </c>
      <c r="D390" s="56">
        <f>SUBTOTAL(9,D391:D391)</f>
        <v>0</v>
      </c>
    </row>
    <row r="391" spans="1:4" x14ac:dyDescent="0.3">
      <c r="A391" s="36" t="s">
        <v>231</v>
      </c>
      <c r="B391" s="37">
        <v>120000</v>
      </c>
      <c r="C391" s="37">
        <f t="shared" si="5"/>
        <v>-120000</v>
      </c>
      <c r="D391" s="37">
        <v>0</v>
      </c>
    </row>
    <row r="392" spans="1:4" x14ac:dyDescent="0.3">
      <c r="A392" s="51" t="s">
        <v>259</v>
      </c>
      <c r="B392" s="52">
        <f>SUBTOTAL(9,B395:B411)</f>
        <v>1995870</v>
      </c>
      <c r="C392" s="52">
        <f t="shared" si="5"/>
        <v>144130</v>
      </c>
      <c r="D392" s="52">
        <f>SUBTOTAL(9,D395:D411)</f>
        <v>2140000</v>
      </c>
    </row>
    <row r="393" spans="1:4" x14ac:dyDescent="0.3">
      <c r="A393" s="53" t="s">
        <v>187</v>
      </c>
      <c r="B393" s="54">
        <f>SUBTOTAL(9,B395:B397)</f>
        <v>0</v>
      </c>
      <c r="C393" s="54">
        <f t="shared" si="5"/>
        <v>89343.72</v>
      </c>
      <c r="D393" s="54">
        <f>SUBTOTAL(9,D395:D397)</f>
        <v>89343.72</v>
      </c>
    </row>
    <row r="394" spans="1:4" x14ac:dyDescent="0.3">
      <c r="A394" s="55" t="s">
        <v>198</v>
      </c>
      <c r="B394" s="56">
        <f>SUBTOTAL(9,B395:B395)</f>
        <v>0</v>
      </c>
      <c r="C394" s="56">
        <f t="shared" si="5"/>
        <v>0</v>
      </c>
      <c r="D394" s="56">
        <f>SUBTOTAL(9,D395:D395)</f>
        <v>0</v>
      </c>
    </row>
    <row r="395" spans="1:4" x14ac:dyDescent="0.3">
      <c r="A395" s="36" t="s">
        <v>231</v>
      </c>
      <c r="B395" s="37">
        <v>0</v>
      </c>
      <c r="C395" s="37">
        <f t="shared" si="5"/>
        <v>0</v>
      </c>
      <c r="D395" s="37">
        <v>0</v>
      </c>
    </row>
    <row r="396" spans="1:4" x14ac:dyDescent="0.3">
      <c r="A396" s="55" t="s">
        <v>201</v>
      </c>
      <c r="B396" s="56">
        <f>SUBTOTAL(9,B397:B397)</f>
        <v>0</v>
      </c>
      <c r="C396" s="56">
        <f t="shared" si="5"/>
        <v>89343.72</v>
      </c>
      <c r="D396" s="56">
        <f>SUBTOTAL(9,D397:D397)</f>
        <v>89343.72</v>
      </c>
    </row>
    <row r="397" spans="1:4" x14ac:dyDescent="0.3">
      <c r="A397" s="36" t="s">
        <v>202</v>
      </c>
      <c r="B397" s="37">
        <v>0</v>
      </c>
      <c r="C397" s="37">
        <f t="shared" si="5"/>
        <v>89343.72</v>
      </c>
      <c r="D397" s="37">
        <v>89343.72</v>
      </c>
    </row>
    <row r="398" spans="1:4" x14ac:dyDescent="0.3">
      <c r="A398" s="53" t="s">
        <v>200</v>
      </c>
      <c r="B398" s="54">
        <f>SUBTOTAL(9,B400:B400)</f>
        <v>40000</v>
      </c>
      <c r="C398" s="54">
        <f t="shared" si="5"/>
        <v>-40000</v>
      </c>
      <c r="D398" s="54">
        <f>SUBTOTAL(9,D400:D400)</f>
        <v>0</v>
      </c>
    </row>
    <row r="399" spans="1:4" x14ac:dyDescent="0.3">
      <c r="A399" s="55" t="s">
        <v>201</v>
      </c>
      <c r="B399" s="56">
        <f>SUBTOTAL(9,B400:B400)</f>
        <v>40000</v>
      </c>
      <c r="C399" s="56">
        <f t="shared" si="5"/>
        <v>-40000</v>
      </c>
      <c r="D399" s="56">
        <f>SUBTOTAL(9,D400:D400)</f>
        <v>0</v>
      </c>
    </row>
    <row r="400" spans="1:4" x14ac:dyDescent="0.3">
      <c r="A400" s="36" t="s">
        <v>202</v>
      </c>
      <c r="B400" s="37">
        <v>40000</v>
      </c>
      <c r="C400" s="37">
        <f t="shared" si="5"/>
        <v>-40000</v>
      </c>
      <c r="D400" s="37">
        <v>0</v>
      </c>
    </row>
    <row r="401" spans="1:4" x14ac:dyDescent="0.3">
      <c r="A401" s="53" t="s">
        <v>260</v>
      </c>
      <c r="B401" s="54">
        <f>SUBTOTAL(9,B403:B403)</f>
        <v>0</v>
      </c>
      <c r="C401" s="54">
        <f t="shared" si="5"/>
        <v>0</v>
      </c>
      <c r="D401" s="54">
        <f>SUBTOTAL(9,D403:D403)</f>
        <v>0</v>
      </c>
    </row>
    <row r="402" spans="1:4" x14ac:dyDescent="0.3">
      <c r="A402" s="55" t="s">
        <v>198</v>
      </c>
      <c r="B402" s="56">
        <f>SUBTOTAL(9,B403:B403)</f>
        <v>0</v>
      </c>
      <c r="C402" s="56">
        <f t="shared" si="5"/>
        <v>0</v>
      </c>
      <c r="D402" s="56">
        <f>SUBTOTAL(9,D403:D403)</f>
        <v>0</v>
      </c>
    </row>
    <row r="403" spans="1:4" x14ac:dyDescent="0.3">
      <c r="A403" s="36" t="s">
        <v>231</v>
      </c>
      <c r="B403" s="37">
        <v>0</v>
      </c>
      <c r="C403" s="37">
        <f t="shared" si="5"/>
        <v>0</v>
      </c>
      <c r="D403" s="37">
        <v>0</v>
      </c>
    </row>
    <row r="404" spans="1:4" x14ac:dyDescent="0.3">
      <c r="A404" s="53" t="s">
        <v>261</v>
      </c>
      <c r="B404" s="54">
        <f>SUBTOTAL(9,B406:B406)</f>
        <v>1055870</v>
      </c>
      <c r="C404" s="54">
        <f t="shared" si="5"/>
        <v>-8.6399999998975545</v>
      </c>
      <c r="D404" s="54">
        <f>SUBTOTAL(9,D406:D406)</f>
        <v>1055861.3600000001</v>
      </c>
    </row>
    <row r="405" spans="1:4" x14ac:dyDescent="0.3">
      <c r="A405" s="55" t="s">
        <v>198</v>
      </c>
      <c r="B405" s="56">
        <f>SUBTOTAL(9,B406:B406)</f>
        <v>1055870</v>
      </c>
      <c r="C405" s="56">
        <f t="shared" si="5"/>
        <v>-8.6399999998975545</v>
      </c>
      <c r="D405" s="56">
        <f>SUBTOTAL(9,D406:D406)</f>
        <v>1055861.3600000001</v>
      </c>
    </row>
    <row r="406" spans="1:4" x14ac:dyDescent="0.3">
      <c r="A406" s="36" t="s">
        <v>231</v>
      </c>
      <c r="B406" s="37">
        <v>1055870</v>
      </c>
      <c r="C406" s="37">
        <f t="shared" si="5"/>
        <v>-8.6399999998975545</v>
      </c>
      <c r="D406" s="37">
        <v>1055861.3600000001</v>
      </c>
    </row>
    <row r="407" spans="1:4" x14ac:dyDescent="0.3">
      <c r="A407" s="53" t="s">
        <v>239</v>
      </c>
      <c r="B407" s="54">
        <f>SUBTOTAL(9,B409:B411)</f>
        <v>900000</v>
      </c>
      <c r="C407" s="54">
        <f t="shared" si="5"/>
        <v>94794.920000000042</v>
      </c>
      <c r="D407" s="54">
        <f>SUBTOTAL(9,D409:D411)</f>
        <v>994794.92</v>
      </c>
    </row>
    <row r="408" spans="1:4" x14ac:dyDescent="0.3">
      <c r="A408" s="55" t="s">
        <v>198</v>
      </c>
      <c r="B408" s="56">
        <f>SUBTOTAL(9,B409:B409)</f>
        <v>900000</v>
      </c>
      <c r="C408" s="56">
        <f t="shared" si="5"/>
        <v>-205861.36</v>
      </c>
      <c r="D408" s="56">
        <f>SUBTOTAL(9,D409:D409)</f>
        <v>694138.64</v>
      </c>
    </row>
    <row r="409" spans="1:4" x14ac:dyDescent="0.3">
      <c r="A409" s="36" t="s">
        <v>231</v>
      </c>
      <c r="B409" s="37">
        <v>900000</v>
      </c>
      <c r="C409" s="37">
        <f t="shared" si="5"/>
        <v>-205861.36</v>
      </c>
      <c r="D409" s="37">
        <v>694138.64</v>
      </c>
    </row>
    <row r="410" spans="1:4" x14ac:dyDescent="0.3">
      <c r="A410" s="55" t="s">
        <v>201</v>
      </c>
      <c r="B410" s="56">
        <f>SUBTOTAL(9,B411:B411)</f>
        <v>0</v>
      </c>
      <c r="C410" s="56">
        <f t="shared" si="5"/>
        <v>300656.28000000003</v>
      </c>
      <c r="D410" s="56">
        <f>SUBTOTAL(9,D411:D411)</f>
        <v>300656.28000000003</v>
      </c>
    </row>
    <row r="411" spans="1:4" x14ac:dyDescent="0.3">
      <c r="A411" s="36" t="s">
        <v>202</v>
      </c>
      <c r="B411" s="37">
        <v>0</v>
      </c>
      <c r="C411" s="37">
        <f t="shared" si="5"/>
        <v>300656.28000000003</v>
      </c>
      <c r="D411" s="37">
        <v>300656.28000000003</v>
      </c>
    </row>
    <row r="412" spans="1:4" x14ac:dyDescent="0.3">
      <c r="A412" s="49" t="s">
        <v>262</v>
      </c>
      <c r="B412" s="50">
        <f>SUBTOTAL(9,B416:B429)</f>
        <v>12000</v>
      </c>
      <c r="C412" s="50">
        <f t="shared" si="5"/>
        <v>7000</v>
      </c>
      <c r="D412" s="50">
        <f>SUBTOTAL(9,D416:D429)</f>
        <v>19000</v>
      </c>
    </row>
    <row r="413" spans="1:4" x14ac:dyDescent="0.3">
      <c r="A413" s="51" t="s">
        <v>263</v>
      </c>
      <c r="B413" s="52">
        <f>SUBTOTAL(9,B416:B425)</f>
        <v>8000</v>
      </c>
      <c r="C413" s="52">
        <f t="shared" si="5"/>
        <v>0</v>
      </c>
      <c r="D413" s="52">
        <f>SUBTOTAL(9,D416:D425)</f>
        <v>8000</v>
      </c>
    </row>
    <row r="414" spans="1:4" x14ac:dyDescent="0.3">
      <c r="A414" s="53" t="s">
        <v>187</v>
      </c>
      <c r="B414" s="54">
        <f>SUBTOTAL(9,B416:B416)</f>
        <v>5100</v>
      </c>
      <c r="C414" s="54">
        <f t="shared" si="5"/>
        <v>0</v>
      </c>
      <c r="D414" s="54">
        <f>SUBTOTAL(9,D416:D416)</f>
        <v>5100</v>
      </c>
    </row>
    <row r="415" spans="1:4" x14ac:dyDescent="0.3">
      <c r="A415" s="55" t="s">
        <v>188</v>
      </c>
      <c r="B415" s="56">
        <f>SUBTOTAL(9,B416:B416)</f>
        <v>5100</v>
      </c>
      <c r="C415" s="56">
        <f t="shared" si="5"/>
        <v>0</v>
      </c>
      <c r="D415" s="56">
        <f>SUBTOTAL(9,D416:D416)</f>
        <v>5100</v>
      </c>
    </row>
    <row r="416" spans="1:4" x14ac:dyDescent="0.3">
      <c r="A416" s="36" t="s">
        <v>264</v>
      </c>
      <c r="B416" s="37">
        <v>5100</v>
      </c>
      <c r="C416" s="37">
        <f t="shared" si="5"/>
        <v>0</v>
      </c>
      <c r="D416" s="37">
        <v>5100</v>
      </c>
    </row>
    <row r="417" spans="1:4" x14ac:dyDescent="0.3">
      <c r="A417" s="53" t="s">
        <v>203</v>
      </c>
      <c r="B417" s="54">
        <f>SUBTOTAL(9,B419:B419)</f>
        <v>1900</v>
      </c>
      <c r="C417" s="54">
        <f t="shared" ref="C417:C480" si="6">D417-B417</f>
        <v>0</v>
      </c>
      <c r="D417" s="54">
        <f>SUBTOTAL(9,D419:D419)</f>
        <v>1900</v>
      </c>
    </row>
    <row r="418" spans="1:4" x14ac:dyDescent="0.3">
      <c r="A418" s="55" t="s">
        <v>188</v>
      </c>
      <c r="B418" s="56">
        <f>SUBTOTAL(9,B419:B419)</f>
        <v>1900</v>
      </c>
      <c r="C418" s="56">
        <f t="shared" si="6"/>
        <v>0</v>
      </c>
      <c r="D418" s="56">
        <f>SUBTOTAL(9,D419:D419)</f>
        <v>1900</v>
      </c>
    </row>
    <row r="419" spans="1:4" x14ac:dyDescent="0.3">
      <c r="A419" s="36" t="s">
        <v>264</v>
      </c>
      <c r="B419" s="37">
        <v>1900</v>
      </c>
      <c r="C419" s="37">
        <f t="shared" si="6"/>
        <v>0</v>
      </c>
      <c r="D419" s="37">
        <v>1900</v>
      </c>
    </row>
    <row r="420" spans="1:4" x14ac:dyDescent="0.3">
      <c r="A420" s="53" t="s">
        <v>205</v>
      </c>
      <c r="B420" s="54">
        <f>SUBTOTAL(9,B422:B422)</f>
        <v>0</v>
      </c>
      <c r="C420" s="54">
        <f t="shared" si="6"/>
        <v>0</v>
      </c>
      <c r="D420" s="54">
        <f>SUBTOTAL(9,D422:D422)</f>
        <v>0</v>
      </c>
    </row>
    <row r="421" spans="1:4" x14ac:dyDescent="0.3">
      <c r="A421" s="55" t="s">
        <v>188</v>
      </c>
      <c r="B421" s="56">
        <f>SUBTOTAL(9,B422:B422)</f>
        <v>0</v>
      </c>
      <c r="C421" s="56">
        <f t="shared" si="6"/>
        <v>0</v>
      </c>
      <c r="D421" s="56">
        <f>SUBTOTAL(9,D422:D422)</f>
        <v>0</v>
      </c>
    </row>
    <row r="422" spans="1:4" x14ac:dyDescent="0.3">
      <c r="A422" s="36" t="s">
        <v>264</v>
      </c>
      <c r="B422" s="37">
        <v>0</v>
      </c>
      <c r="C422" s="37">
        <f t="shared" si="6"/>
        <v>0</v>
      </c>
      <c r="D422" s="37">
        <v>0</v>
      </c>
    </row>
    <row r="423" spans="1:4" x14ac:dyDescent="0.3">
      <c r="A423" s="53" t="s">
        <v>219</v>
      </c>
      <c r="B423" s="54">
        <f>SUBTOTAL(9,B425:B425)</f>
        <v>1000</v>
      </c>
      <c r="C423" s="54">
        <f t="shared" si="6"/>
        <v>0</v>
      </c>
      <c r="D423" s="54">
        <f>SUBTOTAL(9,D425:D425)</f>
        <v>1000</v>
      </c>
    </row>
    <row r="424" spans="1:4" x14ac:dyDescent="0.3">
      <c r="A424" s="55" t="s">
        <v>188</v>
      </c>
      <c r="B424" s="56">
        <f>SUBTOTAL(9,B425:B425)</f>
        <v>1000</v>
      </c>
      <c r="C424" s="56">
        <f t="shared" si="6"/>
        <v>0</v>
      </c>
      <c r="D424" s="56">
        <f>SUBTOTAL(9,D425:D425)</f>
        <v>1000</v>
      </c>
    </row>
    <row r="425" spans="1:4" x14ac:dyDescent="0.3">
      <c r="A425" s="36" t="s">
        <v>264</v>
      </c>
      <c r="B425" s="37">
        <v>1000</v>
      </c>
      <c r="C425" s="37">
        <f t="shared" si="6"/>
        <v>0</v>
      </c>
      <c r="D425" s="37">
        <v>1000</v>
      </c>
    </row>
    <row r="426" spans="1:4" x14ac:dyDescent="0.3">
      <c r="A426" s="51" t="s">
        <v>265</v>
      </c>
      <c r="B426" s="52">
        <f>SUBTOTAL(9,B429:B429)</f>
        <v>4000</v>
      </c>
      <c r="C426" s="52">
        <f t="shared" si="6"/>
        <v>7000</v>
      </c>
      <c r="D426" s="52">
        <f>SUBTOTAL(9,D429:D429)</f>
        <v>11000</v>
      </c>
    </row>
    <row r="427" spans="1:4" x14ac:dyDescent="0.3">
      <c r="A427" s="53" t="s">
        <v>203</v>
      </c>
      <c r="B427" s="54">
        <f>SUBTOTAL(9,B429:B429)</f>
        <v>4000</v>
      </c>
      <c r="C427" s="54">
        <f t="shared" si="6"/>
        <v>7000</v>
      </c>
      <c r="D427" s="54">
        <f>SUBTOTAL(9,D429:D429)</f>
        <v>11000</v>
      </c>
    </row>
    <row r="428" spans="1:4" x14ac:dyDescent="0.3">
      <c r="A428" s="55" t="s">
        <v>188</v>
      </c>
      <c r="B428" s="56">
        <f>SUBTOTAL(9,B429:B429)</f>
        <v>4000</v>
      </c>
      <c r="C428" s="56">
        <f t="shared" si="6"/>
        <v>7000</v>
      </c>
      <c r="D428" s="56">
        <f>SUBTOTAL(9,D429:D429)</f>
        <v>11000</v>
      </c>
    </row>
    <row r="429" spans="1:4" x14ac:dyDescent="0.3">
      <c r="A429" s="36" t="s">
        <v>191</v>
      </c>
      <c r="B429" s="37">
        <v>4000</v>
      </c>
      <c r="C429" s="37">
        <f t="shared" si="6"/>
        <v>7000</v>
      </c>
      <c r="D429" s="37">
        <v>11000</v>
      </c>
    </row>
    <row r="430" spans="1:4" x14ac:dyDescent="0.3">
      <c r="A430" s="49" t="s">
        <v>266</v>
      </c>
      <c r="B430" s="50">
        <f>SUBTOTAL(9,B434:B434)</f>
        <v>10000</v>
      </c>
      <c r="C430" s="50">
        <f t="shared" si="6"/>
        <v>0</v>
      </c>
      <c r="D430" s="50">
        <f>SUBTOTAL(9,D434:D434)</f>
        <v>10000</v>
      </c>
    </row>
    <row r="431" spans="1:4" x14ac:dyDescent="0.3">
      <c r="A431" s="51" t="s">
        <v>267</v>
      </c>
      <c r="B431" s="52">
        <f>SUBTOTAL(9,B434:B434)</f>
        <v>10000</v>
      </c>
      <c r="C431" s="52">
        <f t="shared" si="6"/>
        <v>0</v>
      </c>
      <c r="D431" s="52">
        <f>SUBTOTAL(9,D434:D434)</f>
        <v>10000</v>
      </c>
    </row>
    <row r="432" spans="1:4" x14ac:dyDescent="0.3">
      <c r="A432" s="53" t="s">
        <v>187</v>
      </c>
      <c r="B432" s="54">
        <f>SUBTOTAL(9,B434:B434)</f>
        <v>10000</v>
      </c>
      <c r="C432" s="54">
        <f t="shared" si="6"/>
        <v>0</v>
      </c>
      <c r="D432" s="54">
        <f>SUBTOTAL(9,D434:D434)</f>
        <v>10000</v>
      </c>
    </row>
    <row r="433" spans="1:4" x14ac:dyDescent="0.3">
      <c r="A433" s="55" t="s">
        <v>188</v>
      </c>
      <c r="B433" s="56">
        <f>SUBTOTAL(9,B434:B434)</f>
        <v>10000</v>
      </c>
      <c r="C433" s="56">
        <f t="shared" si="6"/>
        <v>0</v>
      </c>
      <c r="D433" s="56">
        <f>SUBTOTAL(9,D434:D434)</f>
        <v>10000</v>
      </c>
    </row>
    <row r="434" spans="1:4" x14ac:dyDescent="0.3">
      <c r="A434" s="36" t="s">
        <v>189</v>
      </c>
      <c r="B434" s="37">
        <v>10000</v>
      </c>
      <c r="C434" s="37">
        <f t="shared" si="6"/>
        <v>0</v>
      </c>
      <c r="D434" s="37">
        <v>10000</v>
      </c>
    </row>
    <row r="435" spans="1:4" x14ac:dyDescent="0.3">
      <c r="A435" s="49" t="s">
        <v>268</v>
      </c>
      <c r="B435" s="50">
        <f>SUBTOTAL(9,B439:B460)</f>
        <v>119500</v>
      </c>
      <c r="C435" s="50">
        <f t="shared" si="6"/>
        <v>-119500</v>
      </c>
      <c r="D435" s="50">
        <f>SUBTOTAL(9,D439:D460)</f>
        <v>0</v>
      </c>
    </row>
    <row r="436" spans="1:4" x14ac:dyDescent="0.3">
      <c r="A436" s="51" t="s">
        <v>269</v>
      </c>
      <c r="B436" s="52">
        <f>SUBTOTAL(9,B439:B442)</f>
        <v>0</v>
      </c>
      <c r="C436" s="52">
        <f t="shared" si="6"/>
        <v>0</v>
      </c>
      <c r="D436" s="52">
        <f>SUBTOTAL(9,D439:D442)</f>
        <v>0</v>
      </c>
    </row>
    <row r="437" spans="1:4" x14ac:dyDescent="0.3">
      <c r="A437" s="53" t="s">
        <v>187</v>
      </c>
      <c r="B437" s="54">
        <f>SUBTOTAL(9,B439:B439)</f>
        <v>0</v>
      </c>
      <c r="C437" s="54">
        <f t="shared" si="6"/>
        <v>0</v>
      </c>
      <c r="D437" s="54">
        <f>SUBTOTAL(9,D439:D439)</f>
        <v>0</v>
      </c>
    </row>
    <row r="438" spans="1:4" x14ac:dyDescent="0.3">
      <c r="A438" s="55" t="s">
        <v>188</v>
      </c>
      <c r="B438" s="56">
        <f>SUBTOTAL(9,B439:B439)</f>
        <v>0</v>
      </c>
      <c r="C438" s="56">
        <f t="shared" si="6"/>
        <v>0</v>
      </c>
      <c r="D438" s="56">
        <f>SUBTOTAL(9,D439:D439)</f>
        <v>0</v>
      </c>
    </row>
    <row r="439" spans="1:4" x14ac:dyDescent="0.3">
      <c r="A439" s="36" t="s">
        <v>195</v>
      </c>
      <c r="B439" s="37">
        <v>0</v>
      </c>
      <c r="C439" s="37">
        <f t="shared" si="6"/>
        <v>0</v>
      </c>
      <c r="D439" s="37">
        <v>0</v>
      </c>
    </row>
    <row r="440" spans="1:4" x14ac:dyDescent="0.3">
      <c r="A440" s="53" t="s">
        <v>260</v>
      </c>
      <c r="B440" s="54">
        <f>SUBTOTAL(9,B442:B442)</f>
        <v>0</v>
      </c>
      <c r="C440" s="54">
        <f t="shared" si="6"/>
        <v>0</v>
      </c>
      <c r="D440" s="54">
        <f>SUBTOTAL(9,D442:D442)</f>
        <v>0</v>
      </c>
    </row>
    <row r="441" spans="1:4" x14ac:dyDescent="0.3">
      <c r="A441" s="55" t="s">
        <v>188</v>
      </c>
      <c r="B441" s="56">
        <f>SUBTOTAL(9,B442:B442)</f>
        <v>0</v>
      </c>
      <c r="C441" s="56">
        <f t="shared" si="6"/>
        <v>0</v>
      </c>
      <c r="D441" s="56">
        <f>SUBTOTAL(9,D442:D442)</f>
        <v>0</v>
      </c>
    </row>
    <row r="442" spans="1:4" x14ac:dyDescent="0.3">
      <c r="A442" s="36" t="s">
        <v>195</v>
      </c>
      <c r="B442" s="37">
        <v>0</v>
      </c>
      <c r="C442" s="37">
        <f t="shared" si="6"/>
        <v>0</v>
      </c>
      <c r="D442" s="37">
        <v>0</v>
      </c>
    </row>
    <row r="443" spans="1:4" x14ac:dyDescent="0.3">
      <c r="A443" s="51" t="s">
        <v>270</v>
      </c>
      <c r="B443" s="52">
        <f>SUBTOTAL(9,B446:B449)</f>
        <v>0</v>
      </c>
      <c r="C443" s="52">
        <f t="shared" si="6"/>
        <v>0</v>
      </c>
      <c r="D443" s="52">
        <f>SUBTOTAL(9,D446:D449)</f>
        <v>0</v>
      </c>
    </row>
    <row r="444" spans="1:4" x14ac:dyDescent="0.3">
      <c r="A444" s="53" t="s">
        <v>187</v>
      </c>
      <c r="B444" s="54">
        <f>SUBTOTAL(9,B446:B446)</f>
        <v>0</v>
      </c>
      <c r="C444" s="54">
        <f t="shared" si="6"/>
        <v>0</v>
      </c>
      <c r="D444" s="54">
        <f>SUBTOTAL(9,D446:D446)</f>
        <v>0</v>
      </c>
    </row>
    <row r="445" spans="1:4" x14ac:dyDescent="0.3">
      <c r="A445" s="55" t="s">
        <v>188</v>
      </c>
      <c r="B445" s="56">
        <f>SUBTOTAL(9,B446:B446)</f>
        <v>0</v>
      </c>
      <c r="C445" s="56">
        <f t="shared" si="6"/>
        <v>0</v>
      </c>
      <c r="D445" s="56">
        <f>SUBTOTAL(9,D446:D446)</f>
        <v>0</v>
      </c>
    </row>
    <row r="446" spans="1:4" x14ac:dyDescent="0.3">
      <c r="A446" s="36" t="s">
        <v>195</v>
      </c>
      <c r="B446" s="37">
        <v>0</v>
      </c>
      <c r="C446" s="37">
        <f t="shared" si="6"/>
        <v>0</v>
      </c>
      <c r="D446" s="37">
        <v>0</v>
      </c>
    </row>
    <row r="447" spans="1:4" x14ac:dyDescent="0.3">
      <c r="A447" s="53" t="s">
        <v>260</v>
      </c>
      <c r="B447" s="54">
        <f>SUBTOTAL(9,B449:B449)</f>
        <v>0</v>
      </c>
      <c r="C447" s="54">
        <f t="shared" si="6"/>
        <v>0</v>
      </c>
      <c r="D447" s="54">
        <f>SUBTOTAL(9,D449:D449)</f>
        <v>0</v>
      </c>
    </row>
    <row r="448" spans="1:4" x14ac:dyDescent="0.3">
      <c r="A448" s="55" t="s">
        <v>188</v>
      </c>
      <c r="B448" s="56">
        <f>SUBTOTAL(9,B449:B449)</f>
        <v>0</v>
      </c>
      <c r="C448" s="56">
        <f t="shared" si="6"/>
        <v>0</v>
      </c>
      <c r="D448" s="56">
        <f>SUBTOTAL(9,D449:D449)</f>
        <v>0</v>
      </c>
    </row>
    <row r="449" spans="1:4" x14ac:dyDescent="0.3">
      <c r="A449" s="36" t="s">
        <v>195</v>
      </c>
      <c r="B449" s="37">
        <v>0</v>
      </c>
      <c r="C449" s="37">
        <f t="shared" si="6"/>
        <v>0</v>
      </c>
      <c r="D449" s="37">
        <v>0</v>
      </c>
    </row>
    <row r="450" spans="1:4" x14ac:dyDescent="0.3">
      <c r="A450" s="51" t="s">
        <v>271</v>
      </c>
      <c r="B450" s="52">
        <f>SUBTOTAL(9,B453:B460)</f>
        <v>119500</v>
      </c>
      <c r="C450" s="52">
        <f t="shared" si="6"/>
        <v>-119500</v>
      </c>
      <c r="D450" s="52">
        <f>SUBTOTAL(9,D453:D460)</f>
        <v>0</v>
      </c>
    </row>
    <row r="451" spans="1:4" x14ac:dyDescent="0.3">
      <c r="A451" s="53" t="s">
        <v>187</v>
      </c>
      <c r="B451" s="54">
        <f>SUBTOTAL(9,B453:B455)</f>
        <v>23900</v>
      </c>
      <c r="C451" s="54">
        <f t="shared" si="6"/>
        <v>-23900</v>
      </c>
      <c r="D451" s="54">
        <f>SUBTOTAL(9,D453:D455)</f>
        <v>0</v>
      </c>
    </row>
    <row r="452" spans="1:4" x14ac:dyDescent="0.3">
      <c r="A452" s="55" t="s">
        <v>188</v>
      </c>
      <c r="B452" s="56">
        <f>SUBTOTAL(9,B453:B453)</f>
        <v>8500</v>
      </c>
      <c r="C452" s="56">
        <f t="shared" si="6"/>
        <v>-8500</v>
      </c>
      <c r="D452" s="56">
        <f>SUBTOTAL(9,D453:D453)</f>
        <v>0</v>
      </c>
    </row>
    <row r="453" spans="1:4" x14ac:dyDescent="0.3">
      <c r="A453" s="36" t="s">
        <v>195</v>
      </c>
      <c r="B453" s="37">
        <v>8500</v>
      </c>
      <c r="C453" s="37">
        <f t="shared" si="6"/>
        <v>-8500</v>
      </c>
      <c r="D453" s="37">
        <v>0</v>
      </c>
    </row>
    <row r="454" spans="1:4" x14ac:dyDescent="0.3">
      <c r="A454" s="55" t="s">
        <v>198</v>
      </c>
      <c r="B454" s="56">
        <f>SUBTOTAL(9,B455:B455)</f>
        <v>15400</v>
      </c>
      <c r="C454" s="56">
        <f t="shared" si="6"/>
        <v>-15400</v>
      </c>
      <c r="D454" s="56">
        <f>SUBTOTAL(9,D455:D455)</f>
        <v>0</v>
      </c>
    </row>
    <row r="455" spans="1:4" x14ac:dyDescent="0.3">
      <c r="A455" s="36" t="s">
        <v>199</v>
      </c>
      <c r="B455" s="37">
        <v>15400</v>
      </c>
      <c r="C455" s="37">
        <f t="shared" si="6"/>
        <v>-15400</v>
      </c>
      <c r="D455" s="37">
        <v>0</v>
      </c>
    </row>
    <row r="456" spans="1:4" x14ac:dyDescent="0.3">
      <c r="A456" s="53" t="s">
        <v>272</v>
      </c>
      <c r="B456" s="54">
        <f>SUBTOTAL(9,B458:B460)</f>
        <v>95600</v>
      </c>
      <c r="C456" s="54">
        <f t="shared" si="6"/>
        <v>-95600</v>
      </c>
      <c r="D456" s="54">
        <f>SUBTOTAL(9,D458:D460)</f>
        <v>0</v>
      </c>
    </row>
    <row r="457" spans="1:4" x14ac:dyDescent="0.3">
      <c r="A457" s="55" t="s">
        <v>188</v>
      </c>
      <c r="B457" s="56">
        <f>SUBTOTAL(9,B458:B458)</f>
        <v>34000</v>
      </c>
      <c r="C457" s="56">
        <f t="shared" si="6"/>
        <v>-34000</v>
      </c>
      <c r="D457" s="56">
        <f>SUBTOTAL(9,D458:D458)</f>
        <v>0</v>
      </c>
    </row>
    <row r="458" spans="1:4" x14ac:dyDescent="0.3">
      <c r="A458" s="36" t="s">
        <v>195</v>
      </c>
      <c r="B458" s="37">
        <v>34000</v>
      </c>
      <c r="C458" s="37">
        <f t="shared" si="6"/>
        <v>-34000</v>
      </c>
      <c r="D458" s="37">
        <v>0</v>
      </c>
    </row>
    <row r="459" spans="1:4" x14ac:dyDescent="0.3">
      <c r="A459" s="55" t="s">
        <v>198</v>
      </c>
      <c r="B459" s="56">
        <f>SUBTOTAL(9,B460:B460)</f>
        <v>61600</v>
      </c>
      <c r="C459" s="56">
        <f t="shared" si="6"/>
        <v>-61600</v>
      </c>
      <c r="D459" s="56">
        <f>SUBTOTAL(9,D460:D460)</f>
        <v>0</v>
      </c>
    </row>
    <row r="460" spans="1:4" x14ac:dyDescent="0.3">
      <c r="A460" s="36" t="s">
        <v>199</v>
      </c>
      <c r="B460" s="37">
        <v>61600</v>
      </c>
      <c r="C460" s="37">
        <f t="shared" si="6"/>
        <v>-61600</v>
      </c>
      <c r="D460" s="37">
        <v>0</v>
      </c>
    </row>
    <row r="461" spans="1:4" x14ac:dyDescent="0.3">
      <c r="A461" s="49" t="s">
        <v>273</v>
      </c>
      <c r="B461" s="50">
        <f>SUBTOTAL(9,B465:B482)</f>
        <v>61400</v>
      </c>
      <c r="C461" s="50">
        <f t="shared" si="6"/>
        <v>-25800</v>
      </c>
      <c r="D461" s="50">
        <f>SUBTOTAL(9,D465:D482)</f>
        <v>35600</v>
      </c>
    </row>
    <row r="462" spans="1:4" x14ac:dyDescent="0.3">
      <c r="A462" s="51" t="s">
        <v>274</v>
      </c>
      <c r="B462" s="52">
        <f>SUBTOTAL(9,B465:B475)</f>
        <v>31100</v>
      </c>
      <c r="C462" s="52">
        <f t="shared" si="6"/>
        <v>-19500</v>
      </c>
      <c r="D462" s="52">
        <f>SUBTOTAL(9,D465:D475)</f>
        <v>11600</v>
      </c>
    </row>
    <row r="463" spans="1:4" x14ac:dyDescent="0.3">
      <c r="A463" s="53" t="s">
        <v>187</v>
      </c>
      <c r="B463" s="54">
        <f>SUBTOTAL(9,B465:B467)</f>
        <v>14500</v>
      </c>
      <c r="C463" s="54">
        <f t="shared" si="6"/>
        <v>-11500</v>
      </c>
      <c r="D463" s="54">
        <f>SUBTOTAL(9,D465:D467)</f>
        <v>3000</v>
      </c>
    </row>
    <row r="464" spans="1:4" x14ac:dyDescent="0.3">
      <c r="A464" s="55" t="s">
        <v>188</v>
      </c>
      <c r="B464" s="56">
        <f>SUBTOTAL(9,B465:B465)</f>
        <v>2500</v>
      </c>
      <c r="C464" s="56">
        <f t="shared" si="6"/>
        <v>500</v>
      </c>
      <c r="D464" s="56">
        <f>SUBTOTAL(9,D465:D465)</f>
        <v>3000</v>
      </c>
    </row>
    <row r="465" spans="1:4" x14ac:dyDescent="0.3">
      <c r="A465" s="36" t="s">
        <v>195</v>
      </c>
      <c r="B465" s="37">
        <v>2500</v>
      </c>
      <c r="C465" s="37">
        <f t="shared" si="6"/>
        <v>500</v>
      </c>
      <c r="D465" s="37">
        <v>3000</v>
      </c>
    </row>
    <row r="466" spans="1:4" x14ac:dyDescent="0.3">
      <c r="A466" s="55" t="s">
        <v>198</v>
      </c>
      <c r="B466" s="56">
        <f>SUBTOTAL(9,B467:B467)</f>
        <v>12000</v>
      </c>
      <c r="C466" s="56">
        <f t="shared" si="6"/>
        <v>-12000</v>
      </c>
      <c r="D466" s="56">
        <f>SUBTOTAL(9,D467:D467)</f>
        <v>0</v>
      </c>
    </row>
    <row r="467" spans="1:4" x14ac:dyDescent="0.3">
      <c r="A467" s="36" t="s">
        <v>199</v>
      </c>
      <c r="B467" s="37">
        <v>12000</v>
      </c>
      <c r="C467" s="37">
        <f t="shared" si="6"/>
        <v>-12000</v>
      </c>
      <c r="D467" s="37">
        <v>0</v>
      </c>
    </row>
    <row r="468" spans="1:4" x14ac:dyDescent="0.3">
      <c r="A468" s="53" t="s">
        <v>200</v>
      </c>
      <c r="B468" s="54">
        <f>SUBTOTAL(9,B470:B472)</f>
        <v>16600</v>
      </c>
      <c r="C468" s="54">
        <f t="shared" si="6"/>
        <v>-8000</v>
      </c>
      <c r="D468" s="54">
        <f>SUBTOTAL(9,D470:D472)</f>
        <v>8600</v>
      </c>
    </row>
    <row r="469" spans="1:4" x14ac:dyDescent="0.3">
      <c r="A469" s="55" t="s">
        <v>188</v>
      </c>
      <c r="B469" s="56">
        <f>SUBTOTAL(9,B470:B470)</f>
        <v>8600</v>
      </c>
      <c r="C469" s="56">
        <f t="shared" si="6"/>
        <v>0</v>
      </c>
      <c r="D469" s="56">
        <f>SUBTOTAL(9,D470:D470)</f>
        <v>8600</v>
      </c>
    </row>
    <row r="470" spans="1:4" x14ac:dyDescent="0.3">
      <c r="A470" s="36" t="s">
        <v>195</v>
      </c>
      <c r="B470" s="37">
        <v>8600</v>
      </c>
      <c r="C470" s="37">
        <f t="shared" si="6"/>
        <v>0</v>
      </c>
      <c r="D470" s="37">
        <v>8600</v>
      </c>
    </row>
    <row r="471" spans="1:4" x14ac:dyDescent="0.3">
      <c r="A471" s="55" t="s">
        <v>198</v>
      </c>
      <c r="B471" s="56">
        <f>SUBTOTAL(9,B472:B472)</f>
        <v>8000</v>
      </c>
      <c r="C471" s="56">
        <f t="shared" si="6"/>
        <v>-8000</v>
      </c>
      <c r="D471" s="56">
        <f>SUBTOTAL(9,D472:D472)</f>
        <v>0</v>
      </c>
    </row>
    <row r="472" spans="1:4" x14ac:dyDescent="0.3">
      <c r="A472" s="36" t="s">
        <v>199</v>
      </c>
      <c r="B472" s="37">
        <v>8000</v>
      </c>
      <c r="C472" s="37">
        <f t="shared" si="6"/>
        <v>-8000</v>
      </c>
      <c r="D472" s="37">
        <v>0</v>
      </c>
    </row>
    <row r="473" spans="1:4" x14ac:dyDescent="0.3">
      <c r="A473" s="53" t="s">
        <v>203</v>
      </c>
      <c r="B473" s="54">
        <f>SUBTOTAL(9,B475:B475)</f>
        <v>0</v>
      </c>
      <c r="C473" s="54">
        <f t="shared" si="6"/>
        <v>0</v>
      </c>
      <c r="D473" s="54">
        <f>SUBTOTAL(9,D475:D475)</f>
        <v>0</v>
      </c>
    </row>
    <row r="474" spans="1:4" x14ac:dyDescent="0.3">
      <c r="A474" s="55" t="s">
        <v>188</v>
      </c>
      <c r="B474" s="56">
        <f>SUBTOTAL(9,B475:B475)</f>
        <v>0</v>
      </c>
      <c r="C474" s="56">
        <f t="shared" si="6"/>
        <v>0</v>
      </c>
      <c r="D474" s="56">
        <f>SUBTOTAL(9,D475:D475)</f>
        <v>0</v>
      </c>
    </row>
    <row r="475" spans="1:4" x14ac:dyDescent="0.3">
      <c r="A475" s="36" t="s">
        <v>195</v>
      </c>
      <c r="B475" s="37">
        <v>0</v>
      </c>
      <c r="C475" s="37">
        <f t="shared" si="6"/>
        <v>0</v>
      </c>
      <c r="D475" s="37">
        <v>0</v>
      </c>
    </row>
    <row r="476" spans="1:4" x14ac:dyDescent="0.3">
      <c r="A476" s="51" t="s">
        <v>275</v>
      </c>
      <c r="B476" s="52">
        <f>SUBTOTAL(9,B479:B482)</f>
        <v>30300</v>
      </c>
      <c r="C476" s="52">
        <f t="shared" si="6"/>
        <v>-6300</v>
      </c>
      <c r="D476" s="52">
        <f>SUBTOTAL(9,D479:D482)</f>
        <v>24000</v>
      </c>
    </row>
    <row r="477" spans="1:4" x14ac:dyDescent="0.3">
      <c r="A477" s="53" t="s">
        <v>200</v>
      </c>
      <c r="B477" s="54">
        <f>SUBTOTAL(9,B479:B479)</f>
        <v>30300</v>
      </c>
      <c r="C477" s="54">
        <f t="shared" si="6"/>
        <v>-6300</v>
      </c>
      <c r="D477" s="54">
        <f>SUBTOTAL(9,D479:D479)</f>
        <v>24000</v>
      </c>
    </row>
    <row r="478" spans="1:4" x14ac:dyDescent="0.3">
      <c r="A478" s="55" t="s">
        <v>188</v>
      </c>
      <c r="B478" s="56">
        <f>SUBTOTAL(9,B479:B479)</f>
        <v>30300</v>
      </c>
      <c r="C478" s="56">
        <f t="shared" si="6"/>
        <v>-6300</v>
      </c>
      <c r="D478" s="56">
        <f>SUBTOTAL(9,D479:D479)</f>
        <v>24000</v>
      </c>
    </row>
    <row r="479" spans="1:4" x14ac:dyDescent="0.3">
      <c r="A479" s="36" t="s">
        <v>195</v>
      </c>
      <c r="B479" s="37">
        <v>30300</v>
      </c>
      <c r="C479" s="37">
        <f t="shared" si="6"/>
        <v>-6300</v>
      </c>
      <c r="D479" s="37">
        <v>24000</v>
      </c>
    </row>
    <row r="480" spans="1:4" x14ac:dyDescent="0.3">
      <c r="A480" s="53" t="s">
        <v>203</v>
      </c>
      <c r="B480" s="54">
        <f>SUBTOTAL(9,B482:B482)</f>
        <v>0</v>
      </c>
      <c r="C480" s="54">
        <f t="shared" si="6"/>
        <v>0</v>
      </c>
      <c r="D480" s="54">
        <f>SUBTOTAL(9,D482:D482)</f>
        <v>0</v>
      </c>
    </row>
    <row r="481" spans="1:4" x14ac:dyDescent="0.3">
      <c r="A481" s="55" t="s">
        <v>188</v>
      </c>
      <c r="B481" s="56">
        <f>SUBTOTAL(9,B482:B482)</f>
        <v>0</v>
      </c>
      <c r="C481" s="56">
        <f t="shared" ref="C481:C544" si="7">D481-B481</f>
        <v>0</v>
      </c>
      <c r="D481" s="56">
        <f>SUBTOTAL(9,D482:D482)</f>
        <v>0</v>
      </c>
    </row>
    <row r="482" spans="1:4" x14ac:dyDescent="0.3">
      <c r="A482" s="36" t="s">
        <v>195</v>
      </c>
      <c r="B482" s="37">
        <v>0</v>
      </c>
      <c r="C482" s="37">
        <f t="shared" si="7"/>
        <v>0</v>
      </c>
      <c r="D482" s="37">
        <v>0</v>
      </c>
    </row>
    <row r="483" spans="1:4" x14ac:dyDescent="0.3">
      <c r="A483" s="49" t="s">
        <v>276</v>
      </c>
      <c r="B483" s="50">
        <f>SUBTOTAL(9,B487:B490)</f>
        <v>29600</v>
      </c>
      <c r="C483" s="50">
        <f t="shared" si="7"/>
        <v>-11300</v>
      </c>
      <c r="D483" s="50">
        <f>SUBTOTAL(9,D487:D490)</f>
        <v>18300</v>
      </c>
    </row>
    <row r="484" spans="1:4" x14ac:dyDescent="0.3">
      <c r="A484" s="51" t="s">
        <v>275</v>
      </c>
      <c r="B484" s="52">
        <f>SUBTOTAL(9,B487:B490)</f>
        <v>29600</v>
      </c>
      <c r="C484" s="52">
        <f t="shared" si="7"/>
        <v>-11300</v>
      </c>
      <c r="D484" s="52">
        <f>SUBTOTAL(9,D487:D490)</f>
        <v>18300</v>
      </c>
    </row>
    <row r="485" spans="1:4" x14ac:dyDescent="0.3">
      <c r="A485" s="53" t="s">
        <v>187</v>
      </c>
      <c r="B485" s="54">
        <f>SUBTOTAL(9,B487:B487)</f>
        <v>7000</v>
      </c>
      <c r="C485" s="54">
        <f t="shared" si="7"/>
        <v>11300</v>
      </c>
      <c r="D485" s="54">
        <f>SUBTOTAL(9,D487:D487)</f>
        <v>18300</v>
      </c>
    </row>
    <row r="486" spans="1:4" x14ac:dyDescent="0.3">
      <c r="A486" s="55" t="s">
        <v>188</v>
      </c>
      <c r="B486" s="56">
        <f>SUBTOTAL(9,B487:B487)</f>
        <v>7000</v>
      </c>
      <c r="C486" s="56">
        <f t="shared" si="7"/>
        <v>11300</v>
      </c>
      <c r="D486" s="56">
        <f>SUBTOTAL(9,D487:D487)</f>
        <v>18300</v>
      </c>
    </row>
    <row r="487" spans="1:4" x14ac:dyDescent="0.3">
      <c r="A487" s="36" t="s">
        <v>195</v>
      </c>
      <c r="B487" s="37">
        <v>7000</v>
      </c>
      <c r="C487" s="37">
        <f t="shared" si="7"/>
        <v>11300</v>
      </c>
      <c r="D487" s="37">
        <v>18300</v>
      </c>
    </row>
    <row r="488" spans="1:4" x14ac:dyDescent="0.3">
      <c r="A488" s="53" t="s">
        <v>203</v>
      </c>
      <c r="B488" s="54">
        <f>SUBTOTAL(9,B490:B490)</f>
        <v>22600</v>
      </c>
      <c r="C488" s="54">
        <f t="shared" si="7"/>
        <v>-22600</v>
      </c>
      <c r="D488" s="54">
        <f>SUBTOTAL(9,D490:D490)</f>
        <v>0</v>
      </c>
    </row>
    <row r="489" spans="1:4" x14ac:dyDescent="0.3">
      <c r="A489" s="55" t="s">
        <v>188</v>
      </c>
      <c r="B489" s="56">
        <f>SUBTOTAL(9,B490:B490)</f>
        <v>22600</v>
      </c>
      <c r="C489" s="56">
        <f t="shared" si="7"/>
        <v>-22600</v>
      </c>
      <c r="D489" s="56">
        <f>SUBTOTAL(9,D490:D490)</f>
        <v>0</v>
      </c>
    </row>
    <row r="490" spans="1:4" x14ac:dyDescent="0.3">
      <c r="A490" s="36" t="s">
        <v>195</v>
      </c>
      <c r="B490" s="37">
        <v>22600</v>
      </c>
      <c r="C490" s="37">
        <f t="shared" si="7"/>
        <v>-22600</v>
      </c>
      <c r="D490" s="37">
        <v>0</v>
      </c>
    </row>
    <row r="491" spans="1:4" x14ac:dyDescent="0.3">
      <c r="A491" s="49" t="s">
        <v>277</v>
      </c>
      <c r="B491" s="50">
        <f>SUBTOTAL(9,B495:B495)</f>
        <v>4000</v>
      </c>
      <c r="C491" s="50">
        <f t="shared" si="7"/>
        <v>1200</v>
      </c>
      <c r="D491" s="50">
        <f>SUBTOTAL(9,D495:D495)</f>
        <v>5200</v>
      </c>
    </row>
    <row r="492" spans="1:4" x14ac:dyDescent="0.3">
      <c r="A492" s="51" t="s">
        <v>278</v>
      </c>
      <c r="B492" s="52">
        <f>SUBTOTAL(9,B495:B495)</f>
        <v>4000</v>
      </c>
      <c r="C492" s="52">
        <f t="shared" si="7"/>
        <v>1200</v>
      </c>
      <c r="D492" s="52">
        <f>SUBTOTAL(9,D495:D495)</f>
        <v>5200</v>
      </c>
    </row>
    <row r="493" spans="1:4" x14ac:dyDescent="0.3">
      <c r="A493" s="53" t="s">
        <v>200</v>
      </c>
      <c r="B493" s="54">
        <f>SUBTOTAL(9,B495:B495)</f>
        <v>4000</v>
      </c>
      <c r="C493" s="54">
        <f t="shared" si="7"/>
        <v>1200</v>
      </c>
      <c r="D493" s="54">
        <f>SUBTOTAL(9,D495:D495)</f>
        <v>5200</v>
      </c>
    </row>
    <row r="494" spans="1:4" x14ac:dyDescent="0.3">
      <c r="A494" s="55" t="s">
        <v>188</v>
      </c>
      <c r="B494" s="56">
        <f>SUBTOTAL(9,B495:B495)</f>
        <v>4000</v>
      </c>
      <c r="C494" s="56">
        <f t="shared" si="7"/>
        <v>1200</v>
      </c>
      <c r="D494" s="56">
        <f>SUBTOTAL(9,D495:D495)</f>
        <v>5200</v>
      </c>
    </row>
    <row r="495" spans="1:4" x14ac:dyDescent="0.3">
      <c r="A495" s="36" t="s">
        <v>195</v>
      </c>
      <c r="B495" s="37">
        <v>4000</v>
      </c>
      <c r="C495" s="37">
        <f t="shared" si="7"/>
        <v>1200</v>
      </c>
      <c r="D495" s="37">
        <v>5200</v>
      </c>
    </row>
    <row r="496" spans="1:4" x14ac:dyDescent="0.3">
      <c r="A496" s="49" t="s">
        <v>279</v>
      </c>
      <c r="B496" s="50">
        <f>SUBTOTAL(9,B500:B528)</f>
        <v>92350</v>
      </c>
      <c r="C496" s="50">
        <f t="shared" si="7"/>
        <v>94000</v>
      </c>
      <c r="D496" s="50">
        <f>SUBTOTAL(9,D500:D528)</f>
        <v>186350</v>
      </c>
    </row>
    <row r="497" spans="1:4" x14ac:dyDescent="0.3">
      <c r="A497" s="51" t="s">
        <v>280</v>
      </c>
      <c r="B497" s="52">
        <f>SUBTOTAL(9,B500:B506)</f>
        <v>56000</v>
      </c>
      <c r="C497" s="52">
        <f t="shared" si="7"/>
        <v>29000</v>
      </c>
      <c r="D497" s="52">
        <f>SUBTOTAL(9,D500:D506)</f>
        <v>85000</v>
      </c>
    </row>
    <row r="498" spans="1:4" x14ac:dyDescent="0.3">
      <c r="A498" s="53" t="s">
        <v>187</v>
      </c>
      <c r="B498" s="54">
        <f>SUBTOTAL(9,B500:B500)</f>
        <v>10000</v>
      </c>
      <c r="C498" s="54">
        <f t="shared" si="7"/>
        <v>0</v>
      </c>
      <c r="D498" s="54">
        <f>SUBTOTAL(9,D500:D500)</f>
        <v>10000</v>
      </c>
    </row>
    <row r="499" spans="1:4" x14ac:dyDescent="0.3">
      <c r="A499" s="55" t="s">
        <v>188</v>
      </c>
      <c r="B499" s="56">
        <f>SUBTOTAL(9,B500:B500)</f>
        <v>10000</v>
      </c>
      <c r="C499" s="56">
        <f t="shared" si="7"/>
        <v>0</v>
      </c>
      <c r="D499" s="56">
        <f>SUBTOTAL(9,D500:D500)</f>
        <v>10000</v>
      </c>
    </row>
    <row r="500" spans="1:4" x14ac:dyDescent="0.3">
      <c r="A500" s="36" t="s">
        <v>230</v>
      </c>
      <c r="B500" s="37">
        <v>10000</v>
      </c>
      <c r="C500" s="37">
        <f t="shared" si="7"/>
        <v>0</v>
      </c>
      <c r="D500" s="37">
        <v>10000</v>
      </c>
    </row>
    <row r="501" spans="1:4" x14ac:dyDescent="0.3">
      <c r="A501" s="53" t="s">
        <v>200</v>
      </c>
      <c r="B501" s="54">
        <f>SUBTOTAL(9,B503:B503)</f>
        <v>46000</v>
      </c>
      <c r="C501" s="54">
        <f t="shared" si="7"/>
        <v>29000</v>
      </c>
      <c r="D501" s="54">
        <f>SUBTOTAL(9,D503:D503)</f>
        <v>75000</v>
      </c>
    </row>
    <row r="502" spans="1:4" x14ac:dyDescent="0.3">
      <c r="A502" s="55" t="s">
        <v>188</v>
      </c>
      <c r="B502" s="56">
        <f>SUBTOTAL(9,B503:B503)</f>
        <v>46000</v>
      </c>
      <c r="C502" s="56">
        <f t="shared" si="7"/>
        <v>29000</v>
      </c>
      <c r="D502" s="56">
        <f>SUBTOTAL(9,D503:D503)</f>
        <v>75000</v>
      </c>
    </row>
    <row r="503" spans="1:4" x14ac:dyDescent="0.3">
      <c r="A503" s="36" t="s">
        <v>264</v>
      </c>
      <c r="B503" s="37">
        <v>46000</v>
      </c>
      <c r="C503" s="37">
        <f t="shared" si="7"/>
        <v>29000</v>
      </c>
      <c r="D503" s="37">
        <v>75000</v>
      </c>
    </row>
    <row r="504" spans="1:4" x14ac:dyDescent="0.3">
      <c r="A504" s="53" t="s">
        <v>203</v>
      </c>
      <c r="B504" s="54">
        <f>SUBTOTAL(9,B506:B506)</f>
        <v>0</v>
      </c>
      <c r="C504" s="54">
        <f t="shared" si="7"/>
        <v>0</v>
      </c>
      <c r="D504" s="54">
        <f>SUBTOTAL(9,D506:D506)</f>
        <v>0</v>
      </c>
    </row>
    <row r="505" spans="1:4" x14ac:dyDescent="0.3">
      <c r="A505" s="55" t="s">
        <v>188</v>
      </c>
      <c r="B505" s="56">
        <f>SUBTOTAL(9,B506:B506)</f>
        <v>0</v>
      </c>
      <c r="C505" s="56">
        <f t="shared" si="7"/>
        <v>0</v>
      </c>
      <c r="D505" s="56">
        <f>SUBTOTAL(9,D506:D506)</f>
        <v>0</v>
      </c>
    </row>
    <row r="506" spans="1:4" x14ac:dyDescent="0.3">
      <c r="A506" s="36" t="s">
        <v>264</v>
      </c>
      <c r="B506" s="37">
        <v>0</v>
      </c>
      <c r="C506" s="37">
        <f t="shared" si="7"/>
        <v>0</v>
      </c>
      <c r="D506" s="37">
        <v>0</v>
      </c>
    </row>
    <row r="507" spans="1:4" x14ac:dyDescent="0.3">
      <c r="A507" s="51" t="s">
        <v>281</v>
      </c>
      <c r="B507" s="52">
        <f>SUBTOTAL(9,B510:B517)</f>
        <v>36350</v>
      </c>
      <c r="C507" s="52">
        <f t="shared" si="7"/>
        <v>0</v>
      </c>
      <c r="D507" s="52">
        <f>SUBTOTAL(9,D510:D517)</f>
        <v>36350</v>
      </c>
    </row>
    <row r="508" spans="1:4" x14ac:dyDescent="0.3">
      <c r="A508" s="53" t="s">
        <v>187</v>
      </c>
      <c r="B508" s="54">
        <f>SUBTOTAL(9,B510:B512)</f>
        <v>5455</v>
      </c>
      <c r="C508" s="54">
        <f t="shared" si="7"/>
        <v>0</v>
      </c>
      <c r="D508" s="54">
        <f>SUBTOTAL(9,D510:D512)</f>
        <v>5455</v>
      </c>
    </row>
    <row r="509" spans="1:4" x14ac:dyDescent="0.3">
      <c r="A509" s="55" t="s">
        <v>188</v>
      </c>
      <c r="B509" s="56">
        <f>SUBTOTAL(9,B510:B510)</f>
        <v>3685</v>
      </c>
      <c r="C509" s="56">
        <f t="shared" si="7"/>
        <v>0</v>
      </c>
      <c r="D509" s="56">
        <f>SUBTOTAL(9,D510:D510)</f>
        <v>3685</v>
      </c>
    </row>
    <row r="510" spans="1:4" x14ac:dyDescent="0.3">
      <c r="A510" s="36" t="s">
        <v>195</v>
      </c>
      <c r="B510" s="37">
        <v>3685</v>
      </c>
      <c r="C510" s="37">
        <f t="shared" si="7"/>
        <v>0</v>
      </c>
      <c r="D510" s="37">
        <v>3685</v>
      </c>
    </row>
    <row r="511" spans="1:4" x14ac:dyDescent="0.3">
      <c r="A511" s="55" t="s">
        <v>198</v>
      </c>
      <c r="B511" s="56">
        <f>SUBTOTAL(9,B512:B512)</f>
        <v>1770</v>
      </c>
      <c r="C511" s="56">
        <f t="shared" si="7"/>
        <v>0</v>
      </c>
      <c r="D511" s="56">
        <f>SUBTOTAL(9,D512:D512)</f>
        <v>1770</v>
      </c>
    </row>
    <row r="512" spans="1:4" x14ac:dyDescent="0.3">
      <c r="A512" s="36" t="s">
        <v>199</v>
      </c>
      <c r="B512" s="37">
        <v>1770</v>
      </c>
      <c r="C512" s="37">
        <f t="shared" si="7"/>
        <v>0</v>
      </c>
      <c r="D512" s="37">
        <v>1770</v>
      </c>
    </row>
    <row r="513" spans="1:4" x14ac:dyDescent="0.3">
      <c r="A513" s="53" t="s">
        <v>203</v>
      </c>
      <c r="B513" s="54">
        <f>SUBTOTAL(9,B515:B517)</f>
        <v>30895</v>
      </c>
      <c r="C513" s="54">
        <f t="shared" si="7"/>
        <v>0</v>
      </c>
      <c r="D513" s="54">
        <f>SUBTOTAL(9,D515:D517)</f>
        <v>30895</v>
      </c>
    </row>
    <row r="514" spans="1:4" x14ac:dyDescent="0.3">
      <c r="A514" s="55" t="s">
        <v>188</v>
      </c>
      <c r="B514" s="56">
        <f>SUBTOTAL(9,B515:B515)</f>
        <v>20895</v>
      </c>
      <c r="C514" s="56">
        <f t="shared" si="7"/>
        <v>0</v>
      </c>
      <c r="D514" s="56">
        <f>SUBTOTAL(9,D515:D515)</f>
        <v>20895</v>
      </c>
    </row>
    <row r="515" spans="1:4" x14ac:dyDescent="0.3">
      <c r="A515" s="36" t="s">
        <v>195</v>
      </c>
      <c r="B515" s="37">
        <v>20895</v>
      </c>
      <c r="C515" s="37">
        <f t="shared" si="7"/>
        <v>0</v>
      </c>
      <c r="D515" s="37">
        <v>20895</v>
      </c>
    </row>
    <row r="516" spans="1:4" x14ac:dyDescent="0.3">
      <c r="A516" s="55" t="s">
        <v>198</v>
      </c>
      <c r="B516" s="56">
        <f>SUBTOTAL(9,B517:B517)</f>
        <v>10000</v>
      </c>
      <c r="C516" s="56">
        <f t="shared" si="7"/>
        <v>0</v>
      </c>
      <c r="D516" s="56">
        <f>SUBTOTAL(9,D517:D517)</f>
        <v>10000</v>
      </c>
    </row>
    <row r="517" spans="1:4" x14ac:dyDescent="0.3">
      <c r="A517" s="36" t="s">
        <v>199</v>
      </c>
      <c r="B517" s="37">
        <v>10000</v>
      </c>
      <c r="C517" s="37">
        <f t="shared" si="7"/>
        <v>0</v>
      </c>
      <c r="D517" s="37">
        <v>10000</v>
      </c>
    </row>
    <row r="518" spans="1:4" x14ac:dyDescent="0.3">
      <c r="A518" s="51" t="s">
        <v>282</v>
      </c>
      <c r="B518" s="52">
        <f>SUBTOTAL(9,B521:B524)</f>
        <v>0</v>
      </c>
      <c r="C518" s="52">
        <f t="shared" si="7"/>
        <v>45000</v>
      </c>
      <c r="D518" s="52">
        <f>SUBTOTAL(9,D521:D524)</f>
        <v>45000</v>
      </c>
    </row>
    <row r="519" spans="1:4" x14ac:dyDescent="0.3">
      <c r="A519" s="53" t="s">
        <v>187</v>
      </c>
      <c r="B519" s="54">
        <f>SUBTOTAL(9,B521:B521)</f>
        <v>0</v>
      </c>
      <c r="C519" s="54">
        <f t="shared" si="7"/>
        <v>17628</v>
      </c>
      <c r="D519" s="54">
        <f>SUBTOTAL(9,D521:D521)</f>
        <v>17628</v>
      </c>
    </row>
    <row r="520" spans="1:4" x14ac:dyDescent="0.3">
      <c r="A520" s="55" t="s">
        <v>198</v>
      </c>
      <c r="B520" s="56">
        <f>SUBTOTAL(9,B521:B521)</f>
        <v>0</v>
      </c>
      <c r="C520" s="56">
        <f t="shared" si="7"/>
        <v>17628</v>
      </c>
      <c r="D520" s="56">
        <f>SUBTOTAL(9,D521:D521)</f>
        <v>17628</v>
      </c>
    </row>
    <row r="521" spans="1:4" x14ac:dyDescent="0.3">
      <c r="A521" s="36" t="s">
        <v>199</v>
      </c>
      <c r="B521" s="37">
        <v>0</v>
      </c>
      <c r="C521" s="37">
        <f t="shared" si="7"/>
        <v>17628</v>
      </c>
      <c r="D521" s="37">
        <v>17628</v>
      </c>
    </row>
    <row r="522" spans="1:4" x14ac:dyDescent="0.3">
      <c r="A522" s="53" t="s">
        <v>203</v>
      </c>
      <c r="B522" s="54">
        <f>SUBTOTAL(9,B524:B524)</f>
        <v>0</v>
      </c>
      <c r="C522" s="54">
        <f t="shared" si="7"/>
        <v>27372</v>
      </c>
      <c r="D522" s="54">
        <f>SUBTOTAL(9,D524:D524)</f>
        <v>27372</v>
      </c>
    </row>
    <row r="523" spans="1:4" x14ac:dyDescent="0.3">
      <c r="A523" s="55" t="s">
        <v>198</v>
      </c>
      <c r="B523" s="56">
        <f>SUBTOTAL(9,B524:B524)</f>
        <v>0</v>
      </c>
      <c r="C523" s="56">
        <f t="shared" si="7"/>
        <v>27372</v>
      </c>
      <c r="D523" s="56">
        <f>SUBTOTAL(9,D524:D524)</f>
        <v>27372</v>
      </c>
    </row>
    <row r="524" spans="1:4" x14ac:dyDescent="0.3">
      <c r="A524" s="36" t="s">
        <v>199</v>
      </c>
      <c r="B524" s="37">
        <v>0</v>
      </c>
      <c r="C524" s="37">
        <f t="shared" si="7"/>
        <v>27372</v>
      </c>
      <c r="D524" s="37">
        <v>27372</v>
      </c>
    </row>
    <row r="525" spans="1:4" x14ac:dyDescent="0.3">
      <c r="A525" s="51" t="s">
        <v>283</v>
      </c>
      <c r="B525" s="52">
        <f>SUBTOTAL(9,B528:B528)</f>
        <v>0</v>
      </c>
      <c r="C525" s="52">
        <f t="shared" si="7"/>
        <v>20000</v>
      </c>
      <c r="D525" s="52">
        <f>SUBTOTAL(9,D528:D528)</f>
        <v>20000</v>
      </c>
    </row>
    <row r="526" spans="1:4" x14ac:dyDescent="0.3">
      <c r="A526" s="53" t="s">
        <v>187</v>
      </c>
      <c r="B526" s="54">
        <f>SUBTOTAL(9,B528:B528)</f>
        <v>0</v>
      </c>
      <c r="C526" s="54">
        <f t="shared" si="7"/>
        <v>20000</v>
      </c>
      <c r="D526" s="54">
        <f>SUBTOTAL(9,D528:D528)</f>
        <v>20000</v>
      </c>
    </row>
    <row r="527" spans="1:4" x14ac:dyDescent="0.3">
      <c r="A527" s="55" t="s">
        <v>198</v>
      </c>
      <c r="B527" s="56">
        <f>SUBTOTAL(9,B528:B528)</f>
        <v>0</v>
      </c>
      <c r="C527" s="56">
        <f t="shared" si="7"/>
        <v>20000</v>
      </c>
      <c r="D527" s="56">
        <f>SUBTOTAL(9,D528:D528)</f>
        <v>20000</v>
      </c>
    </row>
    <row r="528" spans="1:4" x14ac:dyDescent="0.3">
      <c r="A528" s="36" t="s">
        <v>199</v>
      </c>
      <c r="B528" s="37">
        <v>0</v>
      </c>
      <c r="C528" s="37">
        <f t="shared" si="7"/>
        <v>20000</v>
      </c>
      <c r="D528" s="37">
        <v>20000</v>
      </c>
    </row>
    <row r="529" spans="1:4" x14ac:dyDescent="0.3">
      <c r="A529" s="49" t="s">
        <v>284</v>
      </c>
      <c r="B529" s="50">
        <f>SUBTOTAL(9,B533:B548)</f>
        <v>54900</v>
      </c>
      <c r="C529" s="50">
        <f t="shared" si="7"/>
        <v>5000</v>
      </c>
      <c r="D529" s="50">
        <f>SUBTOTAL(9,D533:D548)</f>
        <v>59900</v>
      </c>
    </row>
    <row r="530" spans="1:4" x14ac:dyDescent="0.3">
      <c r="A530" s="51" t="s">
        <v>285</v>
      </c>
      <c r="B530" s="52">
        <f>SUBTOTAL(9,B533:B536)</f>
        <v>10000</v>
      </c>
      <c r="C530" s="52">
        <f t="shared" si="7"/>
        <v>0</v>
      </c>
      <c r="D530" s="52">
        <f>SUBTOTAL(9,D533:D536)</f>
        <v>10000</v>
      </c>
    </row>
    <row r="531" spans="1:4" x14ac:dyDescent="0.3">
      <c r="A531" s="53" t="s">
        <v>200</v>
      </c>
      <c r="B531" s="54">
        <f>SUBTOTAL(9,B533:B533)</f>
        <v>10000</v>
      </c>
      <c r="C531" s="54">
        <f t="shared" si="7"/>
        <v>0</v>
      </c>
      <c r="D531" s="54">
        <f>SUBTOTAL(9,D533:D533)</f>
        <v>10000</v>
      </c>
    </row>
    <row r="532" spans="1:4" x14ac:dyDescent="0.3">
      <c r="A532" s="55" t="s">
        <v>188</v>
      </c>
      <c r="B532" s="56">
        <f>SUBTOTAL(9,B533:B533)</f>
        <v>10000</v>
      </c>
      <c r="C532" s="56">
        <f t="shared" si="7"/>
        <v>0</v>
      </c>
      <c r="D532" s="56">
        <f>SUBTOTAL(9,D533:D533)</f>
        <v>10000</v>
      </c>
    </row>
    <row r="533" spans="1:4" x14ac:dyDescent="0.3">
      <c r="A533" s="36" t="s">
        <v>189</v>
      </c>
      <c r="B533" s="37">
        <v>10000</v>
      </c>
      <c r="C533" s="37">
        <f t="shared" si="7"/>
        <v>0</v>
      </c>
      <c r="D533" s="37">
        <v>10000</v>
      </c>
    </row>
    <row r="534" spans="1:4" x14ac:dyDescent="0.3">
      <c r="A534" s="53" t="s">
        <v>203</v>
      </c>
      <c r="B534" s="54">
        <f>SUBTOTAL(9,B536:B536)</f>
        <v>0</v>
      </c>
      <c r="C534" s="54">
        <f t="shared" si="7"/>
        <v>0</v>
      </c>
      <c r="D534" s="54">
        <f>SUBTOTAL(9,D536:D536)</f>
        <v>0</v>
      </c>
    </row>
    <row r="535" spans="1:4" x14ac:dyDescent="0.3">
      <c r="A535" s="55" t="s">
        <v>188</v>
      </c>
      <c r="B535" s="56">
        <f>SUBTOTAL(9,B536:B536)</f>
        <v>0</v>
      </c>
      <c r="C535" s="56">
        <f t="shared" si="7"/>
        <v>0</v>
      </c>
      <c r="D535" s="56">
        <f>SUBTOTAL(9,D536:D536)</f>
        <v>0</v>
      </c>
    </row>
    <row r="536" spans="1:4" x14ac:dyDescent="0.3">
      <c r="A536" s="36" t="s">
        <v>189</v>
      </c>
      <c r="B536" s="37">
        <v>0</v>
      </c>
      <c r="C536" s="37">
        <f t="shared" si="7"/>
        <v>0</v>
      </c>
      <c r="D536" s="37">
        <v>0</v>
      </c>
    </row>
    <row r="537" spans="1:4" x14ac:dyDescent="0.3">
      <c r="A537" s="51" t="s">
        <v>286</v>
      </c>
      <c r="B537" s="52">
        <f>SUBTOTAL(9,B540:B540)</f>
        <v>8600</v>
      </c>
      <c r="C537" s="52">
        <f t="shared" si="7"/>
        <v>0</v>
      </c>
      <c r="D537" s="52">
        <f>SUBTOTAL(9,D540:D540)</f>
        <v>8600</v>
      </c>
    </row>
    <row r="538" spans="1:4" x14ac:dyDescent="0.3">
      <c r="A538" s="53" t="s">
        <v>187</v>
      </c>
      <c r="B538" s="54">
        <f>SUBTOTAL(9,B540:B540)</f>
        <v>8600</v>
      </c>
      <c r="C538" s="54">
        <f t="shared" si="7"/>
        <v>0</v>
      </c>
      <c r="D538" s="54">
        <f>SUBTOTAL(9,D540:D540)</f>
        <v>8600</v>
      </c>
    </row>
    <row r="539" spans="1:4" x14ac:dyDescent="0.3">
      <c r="A539" s="55" t="s">
        <v>188</v>
      </c>
      <c r="B539" s="56">
        <f>SUBTOTAL(9,B540:B540)</f>
        <v>8600</v>
      </c>
      <c r="C539" s="56">
        <f t="shared" si="7"/>
        <v>0</v>
      </c>
      <c r="D539" s="56">
        <f>SUBTOTAL(9,D540:D540)</f>
        <v>8600</v>
      </c>
    </row>
    <row r="540" spans="1:4" x14ac:dyDescent="0.3">
      <c r="A540" s="36" t="s">
        <v>189</v>
      </c>
      <c r="B540" s="37">
        <v>8600</v>
      </c>
      <c r="C540" s="37">
        <f t="shared" si="7"/>
        <v>0</v>
      </c>
      <c r="D540" s="37">
        <v>8600</v>
      </c>
    </row>
    <row r="541" spans="1:4" x14ac:dyDescent="0.3">
      <c r="A541" s="51" t="s">
        <v>287</v>
      </c>
      <c r="B541" s="52">
        <f>SUBTOTAL(9,B544:B548)</f>
        <v>36300</v>
      </c>
      <c r="C541" s="52">
        <f t="shared" si="7"/>
        <v>5000</v>
      </c>
      <c r="D541" s="52">
        <f>SUBTOTAL(9,D544:D548)</f>
        <v>41300</v>
      </c>
    </row>
    <row r="542" spans="1:4" x14ac:dyDescent="0.3">
      <c r="A542" s="53" t="s">
        <v>187</v>
      </c>
      <c r="B542" s="54">
        <f>SUBTOTAL(9,B544:B545)</f>
        <v>36300</v>
      </c>
      <c r="C542" s="54">
        <f t="shared" si="7"/>
        <v>5000</v>
      </c>
      <c r="D542" s="54">
        <f>SUBTOTAL(9,D544:D545)</f>
        <v>41300</v>
      </c>
    </row>
    <row r="543" spans="1:4" x14ac:dyDescent="0.3">
      <c r="A543" s="55" t="s">
        <v>188</v>
      </c>
      <c r="B543" s="56">
        <f>SUBTOTAL(9,B544:B545)</f>
        <v>36300</v>
      </c>
      <c r="C543" s="56">
        <f t="shared" si="7"/>
        <v>5000</v>
      </c>
      <c r="D543" s="56">
        <f>SUBTOTAL(9,D544:D545)</f>
        <v>41300</v>
      </c>
    </row>
    <row r="544" spans="1:4" x14ac:dyDescent="0.3">
      <c r="A544" s="36" t="s">
        <v>195</v>
      </c>
      <c r="B544" s="37">
        <v>700</v>
      </c>
      <c r="C544" s="37">
        <f t="shared" si="7"/>
        <v>0</v>
      </c>
      <c r="D544" s="37">
        <v>700</v>
      </c>
    </row>
    <row r="545" spans="1:4" x14ac:dyDescent="0.3">
      <c r="A545" s="36" t="s">
        <v>230</v>
      </c>
      <c r="B545" s="37">
        <v>35600</v>
      </c>
      <c r="C545" s="37">
        <f t="shared" ref="C545:C608" si="8">D545-B545</f>
        <v>5000</v>
      </c>
      <c r="D545" s="37">
        <v>40600</v>
      </c>
    </row>
    <row r="546" spans="1:4" x14ac:dyDescent="0.3">
      <c r="A546" s="53" t="s">
        <v>205</v>
      </c>
      <c r="B546" s="54">
        <f>SUBTOTAL(9,B548:B548)</f>
        <v>0</v>
      </c>
      <c r="C546" s="54">
        <f t="shared" si="8"/>
        <v>0</v>
      </c>
      <c r="D546" s="54">
        <f>SUBTOTAL(9,D548:D548)</f>
        <v>0</v>
      </c>
    </row>
    <row r="547" spans="1:4" x14ac:dyDescent="0.3">
      <c r="A547" s="55" t="s">
        <v>188</v>
      </c>
      <c r="B547" s="56">
        <f>SUBTOTAL(9,B548:B548)</f>
        <v>0</v>
      </c>
      <c r="C547" s="56">
        <f t="shared" si="8"/>
        <v>0</v>
      </c>
      <c r="D547" s="56">
        <f>SUBTOTAL(9,D548:D548)</f>
        <v>0</v>
      </c>
    </row>
    <row r="548" spans="1:4" x14ac:dyDescent="0.3">
      <c r="A548" s="36" t="s">
        <v>230</v>
      </c>
      <c r="B548" s="37">
        <v>0</v>
      </c>
      <c r="C548" s="37">
        <f t="shared" si="8"/>
        <v>0</v>
      </c>
      <c r="D548" s="37">
        <v>0</v>
      </c>
    </row>
    <row r="549" spans="1:4" x14ac:dyDescent="0.3">
      <c r="A549" s="49" t="s">
        <v>288</v>
      </c>
      <c r="B549" s="50">
        <f>SUBTOTAL(9,B553:B566)</f>
        <v>40000</v>
      </c>
      <c r="C549" s="50">
        <f t="shared" si="8"/>
        <v>12000</v>
      </c>
      <c r="D549" s="50">
        <f>SUBTOTAL(9,D553:D566)</f>
        <v>52000</v>
      </c>
    </row>
    <row r="550" spans="1:4" x14ac:dyDescent="0.3">
      <c r="A550" s="51" t="s">
        <v>289</v>
      </c>
      <c r="B550" s="52">
        <f>SUBTOTAL(9,B553:B559)</f>
        <v>40000</v>
      </c>
      <c r="C550" s="52">
        <f t="shared" si="8"/>
        <v>12000</v>
      </c>
      <c r="D550" s="52">
        <f>SUBTOTAL(9,D553:D559)</f>
        <v>52000</v>
      </c>
    </row>
    <row r="551" spans="1:4" x14ac:dyDescent="0.3">
      <c r="A551" s="53" t="s">
        <v>187</v>
      </c>
      <c r="B551" s="54">
        <f>SUBTOTAL(9,B553:B553)</f>
        <v>0</v>
      </c>
      <c r="C551" s="54">
        <f t="shared" si="8"/>
        <v>12000</v>
      </c>
      <c r="D551" s="54">
        <f>SUBTOTAL(9,D553:D553)</f>
        <v>12000</v>
      </c>
    </row>
    <row r="552" spans="1:4" x14ac:dyDescent="0.3">
      <c r="A552" s="55" t="s">
        <v>188</v>
      </c>
      <c r="B552" s="56">
        <f>SUBTOTAL(9,B553:B553)</f>
        <v>0</v>
      </c>
      <c r="C552" s="56">
        <f t="shared" si="8"/>
        <v>12000</v>
      </c>
      <c r="D552" s="56">
        <f>SUBTOTAL(9,D553:D553)</f>
        <v>12000</v>
      </c>
    </row>
    <row r="553" spans="1:4" x14ac:dyDescent="0.3">
      <c r="A553" s="36" t="s">
        <v>191</v>
      </c>
      <c r="B553" s="37">
        <v>0</v>
      </c>
      <c r="C553" s="37">
        <f t="shared" si="8"/>
        <v>12000</v>
      </c>
      <c r="D553" s="37">
        <v>12000</v>
      </c>
    </row>
    <row r="554" spans="1:4" x14ac:dyDescent="0.3">
      <c r="A554" s="53" t="s">
        <v>200</v>
      </c>
      <c r="B554" s="54">
        <f>SUBTOTAL(9,B556:B556)</f>
        <v>40000</v>
      </c>
      <c r="C554" s="54">
        <f t="shared" si="8"/>
        <v>0</v>
      </c>
      <c r="D554" s="54">
        <f>SUBTOTAL(9,D556:D556)</f>
        <v>40000</v>
      </c>
    </row>
    <row r="555" spans="1:4" x14ac:dyDescent="0.3">
      <c r="A555" s="55" t="s">
        <v>188</v>
      </c>
      <c r="B555" s="56">
        <f>SUBTOTAL(9,B556:B556)</f>
        <v>40000</v>
      </c>
      <c r="C555" s="56">
        <f t="shared" si="8"/>
        <v>0</v>
      </c>
      <c r="D555" s="56">
        <f>SUBTOTAL(9,D556:D556)</f>
        <v>40000</v>
      </c>
    </row>
    <row r="556" spans="1:4" x14ac:dyDescent="0.3">
      <c r="A556" s="36" t="s">
        <v>191</v>
      </c>
      <c r="B556" s="37">
        <v>40000</v>
      </c>
      <c r="C556" s="37">
        <f t="shared" si="8"/>
        <v>0</v>
      </c>
      <c r="D556" s="37">
        <v>40000</v>
      </c>
    </row>
    <row r="557" spans="1:4" x14ac:dyDescent="0.3">
      <c r="A557" s="53" t="s">
        <v>203</v>
      </c>
      <c r="B557" s="54">
        <f>SUBTOTAL(9,B559:B559)</f>
        <v>0</v>
      </c>
      <c r="C557" s="54">
        <f t="shared" si="8"/>
        <v>0</v>
      </c>
      <c r="D557" s="54">
        <f>SUBTOTAL(9,D559:D559)</f>
        <v>0</v>
      </c>
    </row>
    <row r="558" spans="1:4" x14ac:dyDescent="0.3">
      <c r="A558" s="55" t="s">
        <v>188</v>
      </c>
      <c r="B558" s="56">
        <f>SUBTOTAL(9,B559:B559)</f>
        <v>0</v>
      </c>
      <c r="C558" s="56">
        <f t="shared" si="8"/>
        <v>0</v>
      </c>
      <c r="D558" s="56">
        <f>SUBTOTAL(9,D559:D559)</f>
        <v>0</v>
      </c>
    </row>
    <row r="559" spans="1:4" x14ac:dyDescent="0.3">
      <c r="A559" s="36" t="s">
        <v>191</v>
      </c>
      <c r="B559" s="37">
        <v>0</v>
      </c>
      <c r="C559" s="37">
        <f t="shared" si="8"/>
        <v>0</v>
      </c>
      <c r="D559" s="37">
        <v>0</v>
      </c>
    </row>
    <row r="560" spans="1:4" x14ac:dyDescent="0.3">
      <c r="A560" s="51" t="s">
        <v>290</v>
      </c>
      <c r="B560" s="52">
        <f>SUBTOTAL(9,B563:B566)</f>
        <v>0</v>
      </c>
      <c r="C560" s="52">
        <f t="shared" si="8"/>
        <v>0</v>
      </c>
      <c r="D560" s="52">
        <f>SUBTOTAL(9,D563:D566)</f>
        <v>0</v>
      </c>
    </row>
    <row r="561" spans="1:4" x14ac:dyDescent="0.3">
      <c r="A561" s="53" t="s">
        <v>187</v>
      </c>
      <c r="B561" s="54">
        <f>SUBTOTAL(9,B563:B563)</f>
        <v>0</v>
      </c>
      <c r="C561" s="54">
        <f t="shared" si="8"/>
        <v>0</v>
      </c>
      <c r="D561" s="54">
        <f>SUBTOTAL(9,D563:D563)</f>
        <v>0</v>
      </c>
    </row>
    <row r="562" spans="1:4" x14ac:dyDescent="0.3">
      <c r="A562" s="55" t="s">
        <v>198</v>
      </c>
      <c r="B562" s="56">
        <f>SUBTOTAL(9,B563:B563)</f>
        <v>0</v>
      </c>
      <c r="C562" s="56">
        <f t="shared" si="8"/>
        <v>0</v>
      </c>
      <c r="D562" s="56">
        <f>SUBTOTAL(9,D563:D563)</f>
        <v>0</v>
      </c>
    </row>
    <row r="563" spans="1:4" x14ac:dyDescent="0.3">
      <c r="A563" s="36" t="s">
        <v>199</v>
      </c>
      <c r="B563" s="37">
        <v>0</v>
      </c>
      <c r="C563" s="37">
        <f t="shared" si="8"/>
        <v>0</v>
      </c>
      <c r="D563" s="37">
        <v>0</v>
      </c>
    </row>
    <row r="564" spans="1:4" x14ac:dyDescent="0.3">
      <c r="A564" s="53" t="s">
        <v>203</v>
      </c>
      <c r="B564" s="54">
        <f>SUBTOTAL(9,B566:B566)</f>
        <v>0</v>
      </c>
      <c r="C564" s="54">
        <f t="shared" si="8"/>
        <v>0</v>
      </c>
      <c r="D564" s="54">
        <f>SUBTOTAL(9,D566:D566)</f>
        <v>0</v>
      </c>
    </row>
    <row r="565" spans="1:4" x14ac:dyDescent="0.3">
      <c r="A565" s="55" t="s">
        <v>198</v>
      </c>
      <c r="B565" s="56">
        <f>SUBTOTAL(9,B566:B566)</f>
        <v>0</v>
      </c>
      <c r="C565" s="56">
        <f t="shared" si="8"/>
        <v>0</v>
      </c>
      <c r="D565" s="56">
        <f>SUBTOTAL(9,D566:D566)</f>
        <v>0</v>
      </c>
    </row>
    <row r="566" spans="1:4" x14ac:dyDescent="0.3">
      <c r="A566" s="36" t="s">
        <v>199</v>
      </c>
      <c r="B566" s="37">
        <v>0</v>
      </c>
      <c r="C566" s="37">
        <f t="shared" si="8"/>
        <v>0</v>
      </c>
      <c r="D566" s="37">
        <v>0</v>
      </c>
    </row>
    <row r="567" spans="1:4" x14ac:dyDescent="0.3">
      <c r="A567" s="49" t="s">
        <v>291</v>
      </c>
      <c r="B567" s="50">
        <f>SUBTOTAL(9,B571:B594)</f>
        <v>74700</v>
      </c>
      <c r="C567" s="50">
        <f t="shared" si="8"/>
        <v>-700</v>
      </c>
      <c r="D567" s="50">
        <f>SUBTOTAL(9,D571:D594)</f>
        <v>74000</v>
      </c>
    </row>
    <row r="568" spans="1:4" x14ac:dyDescent="0.3">
      <c r="A568" s="51" t="s">
        <v>292</v>
      </c>
      <c r="B568" s="52">
        <f>SUBTOTAL(9,B571:B571)</f>
        <v>33000</v>
      </c>
      <c r="C568" s="52">
        <f t="shared" si="8"/>
        <v>0</v>
      </c>
      <c r="D568" s="52">
        <f>SUBTOTAL(9,D571:D571)</f>
        <v>33000</v>
      </c>
    </row>
    <row r="569" spans="1:4" x14ac:dyDescent="0.3">
      <c r="A569" s="53" t="s">
        <v>187</v>
      </c>
      <c r="B569" s="54">
        <f>SUBTOTAL(9,B571:B571)</f>
        <v>33000</v>
      </c>
      <c r="C569" s="54">
        <f t="shared" si="8"/>
        <v>0</v>
      </c>
      <c r="D569" s="54">
        <f>SUBTOTAL(9,D571:D571)</f>
        <v>33000</v>
      </c>
    </row>
    <row r="570" spans="1:4" x14ac:dyDescent="0.3">
      <c r="A570" s="55" t="s">
        <v>188</v>
      </c>
      <c r="B570" s="56">
        <f>SUBTOTAL(9,B571:B571)</f>
        <v>33000</v>
      </c>
      <c r="C570" s="56">
        <f t="shared" si="8"/>
        <v>0</v>
      </c>
      <c r="D570" s="56">
        <f>SUBTOTAL(9,D571:D571)</f>
        <v>33000</v>
      </c>
    </row>
    <row r="571" spans="1:4" x14ac:dyDescent="0.3">
      <c r="A571" s="36" t="s">
        <v>195</v>
      </c>
      <c r="B571" s="37">
        <v>33000</v>
      </c>
      <c r="C571" s="37">
        <f t="shared" si="8"/>
        <v>0</v>
      </c>
      <c r="D571" s="37">
        <v>33000</v>
      </c>
    </row>
    <row r="572" spans="1:4" x14ac:dyDescent="0.3">
      <c r="A572" s="51" t="s">
        <v>293</v>
      </c>
      <c r="B572" s="52">
        <f>SUBTOTAL(9,B575:B575)</f>
        <v>10000</v>
      </c>
      <c r="C572" s="52">
        <f t="shared" si="8"/>
        <v>0</v>
      </c>
      <c r="D572" s="52">
        <f>SUBTOTAL(9,D575:D575)</f>
        <v>10000</v>
      </c>
    </row>
    <row r="573" spans="1:4" x14ac:dyDescent="0.3">
      <c r="A573" s="53" t="s">
        <v>187</v>
      </c>
      <c r="B573" s="54">
        <f>SUBTOTAL(9,B575:B575)</f>
        <v>10000</v>
      </c>
      <c r="C573" s="54">
        <f t="shared" si="8"/>
        <v>0</v>
      </c>
      <c r="D573" s="54">
        <f>SUBTOTAL(9,D575:D575)</f>
        <v>10000</v>
      </c>
    </row>
    <row r="574" spans="1:4" x14ac:dyDescent="0.3">
      <c r="A574" s="55" t="s">
        <v>188</v>
      </c>
      <c r="B574" s="56">
        <f>SUBTOTAL(9,B575:B575)</f>
        <v>10000</v>
      </c>
      <c r="C574" s="56">
        <f t="shared" si="8"/>
        <v>0</v>
      </c>
      <c r="D574" s="56">
        <f>SUBTOTAL(9,D575:D575)</f>
        <v>10000</v>
      </c>
    </row>
    <row r="575" spans="1:4" x14ac:dyDescent="0.3">
      <c r="A575" s="36" t="s">
        <v>195</v>
      </c>
      <c r="B575" s="37">
        <v>10000</v>
      </c>
      <c r="C575" s="37">
        <f t="shared" si="8"/>
        <v>0</v>
      </c>
      <c r="D575" s="37">
        <v>10000</v>
      </c>
    </row>
    <row r="576" spans="1:4" x14ac:dyDescent="0.3">
      <c r="A576" s="51" t="s">
        <v>294</v>
      </c>
      <c r="B576" s="52">
        <f>SUBTOTAL(9,B579:B579)</f>
        <v>5700</v>
      </c>
      <c r="C576" s="52">
        <f t="shared" si="8"/>
        <v>0</v>
      </c>
      <c r="D576" s="52">
        <f>SUBTOTAL(9,D579:D579)</f>
        <v>5700</v>
      </c>
    </row>
    <row r="577" spans="1:4" x14ac:dyDescent="0.3">
      <c r="A577" s="53" t="s">
        <v>187</v>
      </c>
      <c r="B577" s="54">
        <f>SUBTOTAL(9,B579:B579)</f>
        <v>5700</v>
      </c>
      <c r="C577" s="54">
        <f t="shared" si="8"/>
        <v>0</v>
      </c>
      <c r="D577" s="54">
        <f>SUBTOTAL(9,D579:D579)</f>
        <v>5700</v>
      </c>
    </row>
    <row r="578" spans="1:4" x14ac:dyDescent="0.3">
      <c r="A578" s="55" t="s">
        <v>188</v>
      </c>
      <c r="B578" s="56">
        <f>SUBTOTAL(9,B579:B579)</f>
        <v>5700</v>
      </c>
      <c r="C578" s="56">
        <f t="shared" si="8"/>
        <v>0</v>
      </c>
      <c r="D578" s="56">
        <f>SUBTOTAL(9,D579:D579)</f>
        <v>5700</v>
      </c>
    </row>
    <row r="579" spans="1:4" x14ac:dyDescent="0.3">
      <c r="A579" s="36" t="s">
        <v>191</v>
      </c>
      <c r="B579" s="37">
        <v>5700</v>
      </c>
      <c r="C579" s="37">
        <f t="shared" si="8"/>
        <v>0</v>
      </c>
      <c r="D579" s="37">
        <v>5700</v>
      </c>
    </row>
    <row r="580" spans="1:4" x14ac:dyDescent="0.3">
      <c r="A580" s="51" t="s">
        <v>295</v>
      </c>
      <c r="B580" s="52">
        <f>SUBTOTAL(9,B583:B586)</f>
        <v>17000</v>
      </c>
      <c r="C580" s="52">
        <f t="shared" si="8"/>
        <v>0</v>
      </c>
      <c r="D580" s="52">
        <f>SUBTOTAL(9,D583:D586)</f>
        <v>17000</v>
      </c>
    </row>
    <row r="581" spans="1:4" x14ac:dyDescent="0.3">
      <c r="A581" s="53" t="s">
        <v>200</v>
      </c>
      <c r="B581" s="54">
        <f>SUBTOTAL(9,B583:B583)</f>
        <v>17000</v>
      </c>
      <c r="C581" s="54">
        <f t="shared" si="8"/>
        <v>0</v>
      </c>
      <c r="D581" s="54">
        <f>SUBTOTAL(9,D583:D583)</f>
        <v>17000</v>
      </c>
    </row>
    <row r="582" spans="1:4" x14ac:dyDescent="0.3">
      <c r="A582" s="55" t="s">
        <v>188</v>
      </c>
      <c r="B582" s="56">
        <f>SUBTOTAL(9,B583:B583)</f>
        <v>17000</v>
      </c>
      <c r="C582" s="56">
        <f t="shared" si="8"/>
        <v>0</v>
      </c>
      <c r="D582" s="56">
        <f>SUBTOTAL(9,D583:D583)</f>
        <v>17000</v>
      </c>
    </row>
    <row r="583" spans="1:4" x14ac:dyDescent="0.3">
      <c r="A583" s="36" t="s">
        <v>191</v>
      </c>
      <c r="B583" s="37">
        <v>17000</v>
      </c>
      <c r="C583" s="37">
        <f t="shared" si="8"/>
        <v>0</v>
      </c>
      <c r="D583" s="37">
        <v>17000</v>
      </c>
    </row>
    <row r="584" spans="1:4" x14ac:dyDescent="0.3">
      <c r="A584" s="53" t="s">
        <v>203</v>
      </c>
      <c r="B584" s="54">
        <f>SUBTOTAL(9,B586:B586)</f>
        <v>0</v>
      </c>
      <c r="C584" s="54">
        <f t="shared" si="8"/>
        <v>0</v>
      </c>
      <c r="D584" s="54">
        <f>SUBTOTAL(9,D586:D586)</f>
        <v>0</v>
      </c>
    </row>
    <row r="585" spans="1:4" x14ac:dyDescent="0.3">
      <c r="A585" s="55" t="s">
        <v>188</v>
      </c>
      <c r="B585" s="56">
        <f>SUBTOTAL(9,B586:B586)</f>
        <v>0</v>
      </c>
      <c r="C585" s="56">
        <f t="shared" si="8"/>
        <v>0</v>
      </c>
      <c r="D585" s="56">
        <f>SUBTOTAL(9,D586:D586)</f>
        <v>0</v>
      </c>
    </row>
    <row r="586" spans="1:4" x14ac:dyDescent="0.3">
      <c r="A586" s="36" t="s">
        <v>191</v>
      </c>
      <c r="B586" s="37">
        <v>0</v>
      </c>
      <c r="C586" s="37">
        <f t="shared" si="8"/>
        <v>0</v>
      </c>
      <c r="D586" s="37">
        <v>0</v>
      </c>
    </row>
    <row r="587" spans="1:4" x14ac:dyDescent="0.3">
      <c r="A587" s="51" t="s">
        <v>296</v>
      </c>
      <c r="B587" s="52">
        <f>SUBTOTAL(9,B590:B590)</f>
        <v>0</v>
      </c>
      <c r="C587" s="52">
        <f t="shared" si="8"/>
        <v>0</v>
      </c>
      <c r="D587" s="52">
        <f>SUBTOTAL(9,D590:D590)</f>
        <v>0</v>
      </c>
    </row>
    <row r="588" spans="1:4" x14ac:dyDescent="0.3">
      <c r="A588" s="53" t="s">
        <v>203</v>
      </c>
      <c r="B588" s="54">
        <f>SUBTOTAL(9,B590:B590)</f>
        <v>0</v>
      </c>
      <c r="C588" s="54">
        <f t="shared" si="8"/>
        <v>0</v>
      </c>
      <c r="D588" s="54">
        <f>SUBTOTAL(9,D590:D590)</f>
        <v>0</v>
      </c>
    </row>
    <row r="589" spans="1:4" x14ac:dyDescent="0.3">
      <c r="A589" s="55" t="s">
        <v>188</v>
      </c>
      <c r="B589" s="56">
        <f>SUBTOTAL(9,B590:B590)</f>
        <v>0</v>
      </c>
      <c r="C589" s="56">
        <f t="shared" si="8"/>
        <v>0</v>
      </c>
      <c r="D589" s="56">
        <f>SUBTOTAL(9,D590:D590)</f>
        <v>0</v>
      </c>
    </row>
    <row r="590" spans="1:4" x14ac:dyDescent="0.3">
      <c r="A590" s="36" t="s">
        <v>195</v>
      </c>
      <c r="B590" s="37">
        <v>0</v>
      </c>
      <c r="C590" s="37">
        <f t="shared" si="8"/>
        <v>0</v>
      </c>
      <c r="D590" s="37">
        <v>0</v>
      </c>
    </row>
    <row r="591" spans="1:4" x14ac:dyDescent="0.3">
      <c r="A591" s="51" t="s">
        <v>297</v>
      </c>
      <c r="B591" s="52">
        <f>SUBTOTAL(9,B594:B594)</f>
        <v>9000</v>
      </c>
      <c r="C591" s="52">
        <f t="shared" si="8"/>
        <v>-700</v>
      </c>
      <c r="D591" s="52">
        <f>SUBTOTAL(9,D594:D594)</f>
        <v>8300</v>
      </c>
    </row>
    <row r="592" spans="1:4" x14ac:dyDescent="0.3">
      <c r="A592" s="53" t="s">
        <v>187</v>
      </c>
      <c r="B592" s="54">
        <f>SUBTOTAL(9,B594:B594)</f>
        <v>9000</v>
      </c>
      <c r="C592" s="54">
        <f t="shared" si="8"/>
        <v>-700</v>
      </c>
      <c r="D592" s="54">
        <f>SUBTOTAL(9,D594:D594)</f>
        <v>8300</v>
      </c>
    </row>
    <row r="593" spans="1:4" x14ac:dyDescent="0.3">
      <c r="A593" s="55" t="s">
        <v>188</v>
      </c>
      <c r="B593" s="56">
        <f>SUBTOTAL(9,B594:B594)</f>
        <v>9000</v>
      </c>
      <c r="C593" s="56">
        <f t="shared" si="8"/>
        <v>-700</v>
      </c>
      <c r="D593" s="56">
        <f>SUBTOTAL(9,D594:D594)</f>
        <v>8300</v>
      </c>
    </row>
    <row r="594" spans="1:4" x14ac:dyDescent="0.3">
      <c r="A594" s="36" t="s">
        <v>195</v>
      </c>
      <c r="B594" s="37">
        <v>9000</v>
      </c>
      <c r="C594" s="37">
        <f t="shared" si="8"/>
        <v>-700</v>
      </c>
      <c r="D594" s="37">
        <v>8300</v>
      </c>
    </row>
    <row r="595" spans="1:4" x14ac:dyDescent="0.3">
      <c r="A595" s="49" t="s">
        <v>298</v>
      </c>
      <c r="B595" s="50">
        <f>SUBTOTAL(9,B599:B603)</f>
        <v>69500</v>
      </c>
      <c r="C595" s="50">
        <f t="shared" si="8"/>
        <v>-7000</v>
      </c>
      <c r="D595" s="50">
        <f>SUBTOTAL(9,D599:D603)</f>
        <v>62500</v>
      </c>
    </row>
    <row r="596" spans="1:4" x14ac:dyDescent="0.3">
      <c r="A596" s="51" t="s">
        <v>299</v>
      </c>
      <c r="B596" s="52">
        <f>SUBTOTAL(9,B599:B603)</f>
        <v>69500</v>
      </c>
      <c r="C596" s="52">
        <f t="shared" si="8"/>
        <v>-7000</v>
      </c>
      <c r="D596" s="52">
        <f>SUBTOTAL(9,D599:D603)</f>
        <v>62500</v>
      </c>
    </row>
    <row r="597" spans="1:4" x14ac:dyDescent="0.3">
      <c r="A597" s="53" t="s">
        <v>187</v>
      </c>
      <c r="B597" s="54">
        <f>SUBTOTAL(9,B599:B599)</f>
        <v>26500</v>
      </c>
      <c r="C597" s="54">
        <f t="shared" si="8"/>
        <v>3000</v>
      </c>
      <c r="D597" s="54">
        <f>SUBTOTAL(9,D599:D599)</f>
        <v>29500</v>
      </c>
    </row>
    <row r="598" spans="1:4" x14ac:dyDescent="0.3">
      <c r="A598" s="55" t="s">
        <v>188</v>
      </c>
      <c r="B598" s="56">
        <f>SUBTOTAL(9,B599:B599)</f>
        <v>26500</v>
      </c>
      <c r="C598" s="56">
        <f t="shared" si="8"/>
        <v>3000</v>
      </c>
      <c r="D598" s="56">
        <f>SUBTOTAL(9,D599:D599)</f>
        <v>29500</v>
      </c>
    </row>
    <row r="599" spans="1:4" x14ac:dyDescent="0.3">
      <c r="A599" s="36" t="s">
        <v>189</v>
      </c>
      <c r="B599" s="37">
        <v>26500</v>
      </c>
      <c r="C599" s="37">
        <f t="shared" si="8"/>
        <v>3000</v>
      </c>
      <c r="D599" s="37">
        <v>29500</v>
      </c>
    </row>
    <row r="600" spans="1:4" x14ac:dyDescent="0.3">
      <c r="A600" s="53" t="s">
        <v>203</v>
      </c>
      <c r="B600" s="54">
        <f>SUBTOTAL(9,B602:B603)</f>
        <v>43000</v>
      </c>
      <c r="C600" s="54">
        <f t="shared" si="8"/>
        <v>-10000</v>
      </c>
      <c r="D600" s="54">
        <f>SUBTOTAL(9,D602:D603)</f>
        <v>33000</v>
      </c>
    </row>
    <row r="601" spans="1:4" x14ac:dyDescent="0.3">
      <c r="A601" s="55" t="s">
        <v>188</v>
      </c>
      <c r="B601" s="56">
        <f>SUBTOTAL(9,B602:B603)</f>
        <v>43000</v>
      </c>
      <c r="C601" s="56">
        <f t="shared" si="8"/>
        <v>-10000</v>
      </c>
      <c r="D601" s="56">
        <f>SUBTOTAL(9,D602:D603)</f>
        <v>33000</v>
      </c>
    </row>
    <row r="602" spans="1:4" x14ac:dyDescent="0.3">
      <c r="A602" s="36" t="s">
        <v>195</v>
      </c>
      <c r="B602" s="37">
        <v>3000</v>
      </c>
      <c r="C602" s="37">
        <f t="shared" si="8"/>
        <v>0</v>
      </c>
      <c r="D602" s="37">
        <v>3000</v>
      </c>
    </row>
    <row r="603" spans="1:4" x14ac:dyDescent="0.3">
      <c r="A603" s="36" t="s">
        <v>189</v>
      </c>
      <c r="B603" s="37">
        <v>40000</v>
      </c>
      <c r="C603" s="37">
        <f t="shared" si="8"/>
        <v>-10000</v>
      </c>
      <c r="D603" s="37">
        <v>30000</v>
      </c>
    </row>
    <row r="604" spans="1:4" x14ac:dyDescent="0.3">
      <c r="A604" s="41" t="s">
        <v>300</v>
      </c>
      <c r="B604" s="42">
        <f>SUBTOTAL(9,B614:B645)</f>
        <v>318850.3</v>
      </c>
      <c r="C604" s="42">
        <f t="shared" si="8"/>
        <v>10990</v>
      </c>
      <c r="D604" s="42">
        <f>SUBTOTAL(9,D614:D645)</f>
        <v>329840.3</v>
      </c>
    </row>
    <row r="605" spans="1:4" x14ac:dyDescent="0.3">
      <c r="A605" s="43" t="s">
        <v>132</v>
      </c>
      <c r="B605" s="44"/>
      <c r="C605" s="44"/>
      <c r="D605" s="44"/>
    </row>
    <row r="606" spans="1:4" x14ac:dyDescent="0.3">
      <c r="A606" s="45" t="s">
        <v>133</v>
      </c>
      <c r="B606" s="46" t="s">
        <v>301</v>
      </c>
      <c r="C606" s="47">
        <f t="shared" ref="C606:C646" si="9">D606-B606</f>
        <v>10990</v>
      </c>
      <c r="D606" s="48" t="s">
        <v>302</v>
      </c>
    </row>
    <row r="607" spans="1:4" x14ac:dyDescent="0.3">
      <c r="A607" s="45" t="s">
        <v>148</v>
      </c>
      <c r="B607" s="46" t="s">
        <v>303</v>
      </c>
      <c r="C607" s="47">
        <f t="shared" si="9"/>
        <v>0</v>
      </c>
      <c r="D607" s="48" t="s">
        <v>303</v>
      </c>
    </row>
    <row r="608" spans="1:4" x14ac:dyDescent="0.3">
      <c r="A608" s="45" t="s">
        <v>156</v>
      </c>
      <c r="B608" s="46" t="s">
        <v>304</v>
      </c>
      <c r="C608" s="47">
        <f t="shared" si="9"/>
        <v>0</v>
      </c>
      <c r="D608" s="48" t="s">
        <v>304</v>
      </c>
    </row>
    <row r="609" spans="1:4" x14ac:dyDescent="0.3">
      <c r="A609" s="45" t="s">
        <v>305</v>
      </c>
      <c r="B609" s="46" t="s">
        <v>142</v>
      </c>
      <c r="C609" s="47">
        <f t="shared" si="9"/>
        <v>0</v>
      </c>
      <c r="D609" s="48" t="s">
        <v>142</v>
      </c>
    </row>
    <row r="610" spans="1:4" x14ac:dyDescent="0.3">
      <c r="A610" s="49" t="s">
        <v>193</v>
      </c>
      <c r="B610" s="50">
        <f>SUBTOTAL(9,B614:B645)</f>
        <v>318850.3</v>
      </c>
      <c r="C610" s="50">
        <f t="shared" si="9"/>
        <v>10990</v>
      </c>
      <c r="D610" s="50">
        <f>SUBTOTAL(9,D614:D645)</f>
        <v>329840.3</v>
      </c>
    </row>
    <row r="611" spans="1:4" x14ac:dyDescent="0.3">
      <c r="A611" s="51" t="s">
        <v>306</v>
      </c>
      <c r="B611" s="52">
        <f>SUBTOTAL(9,B614:B614)</f>
        <v>21600</v>
      </c>
      <c r="C611" s="52">
        <f t="shared" si="9"/>
        <v>0</v>
      </c>
      <c r="D611" s="52">
        <f>SUBTOTAL(9,D614:D614)</f>
        <v>21600</v>
      </c>
    </row>
    <row r="612" spans="1:4" x14ac:dyDescent="0.3">
      <c r="A612" s="53" t="s">
        <v>187</v>
      </c>
      <c r="B612" s="54">
        <f>SUBTOTAL(9,B614:B614)</f>
        <v>21600</v>
      </c>
      <c r="C612" s="54">
        <f t="shared" si="9"/>
        <v>0</v>
      </c>
      <c r="D612" s="54">
        <f>SUBTOTAL(9,D614:D614)</f>
        <v>21600</v>
      </c>
    </row>
    <row r="613" spans="1:4" x14ac:dyDescent="0.3">
      <c r="A613" s="55" t="s">
        <v>188</v>
      </c>
      <c r="B613" s="56">
        <f>SUBTOTAL(9,B614:B614)</f>
        <v>21600</v>
      </c>
      <c r="C613" s="56">
        <f t="shared" si="9"/>
        <v>0</v>
      </c>
      <c r="D613" s="56">
        <f>SUBTOTAL(9,D614:D614)</f>
        <v>21600</v>
      </c>
    </row>
    <row r="614" spans="1:4" x14ac:dyDescent="0.3">
      <c r="A614" s="36" t="s">
        <v>195</v>
      </c>
      <c r="B614" s="37">
        <v>21600</v>
      </c>
      <c r="C614" s="37">
        <f t="shared" si="9"/>
        <v>0</v>
      </c>
      <c r="D614" s="37">
        <v>21600</v>
      </c>
    </row>
    <row r="615" spans="1:4" x14ac:dyDescent="0.3">
      <c r="A615" s="51" t="s">
        <v>307</v>
      </c>
      <c r="B615" s="52">
        <f>SUBTOTAL(9,B618:B631)</f>
        <v>278590.3</v>
      </c>
      <c r="C615" s="52">
        <f t="shared" si="9"/>
        <v>1000</v>
      </c>
      <c r="D615" s="52">
        <f>SUBTOTAL(9,D618:D631)</f>
        <v>279590.3</v>
      </c>
    </row>
    <row r="616" spans="1:4" x14ac:dyDescent="0.3">
      <c r="A616" s="53" t="s">
        <v>187</v>
      </c>
      <c r="B616" s="54">
        <f>SUBTOTAL(9,B618:B620)</f>
        <v>243570</v>
      </c>
      <c r="C616" s="54">
        <f t="shared" si="9"/>
        <v>1000</v>
      </c>
      <c r="D616" s="54">
        <f>SUBTOTAL(9,D618:D620)</f>
        <v>244570</v>
      </c>
    </row>
    <row r="617" spans="1:4" x14ac:dyDescent="0.3">
      <c r="A617" s="55" t="s">
        <v>188</v>
      </c>
      <c r="B617" s="56">
        <f>SUBTOTAL(9,B618:B620)</f>
        <v>243570</v>
      </c>
      <c r="C617" s="56">
        <f t="shared" si="9"/>
        <v>1000</v>
      </c>
      <c r="D617" s="56">
        <f>SUBTOTAL(9,D618:D620)</f>
        <v>244570</v>
      </c>
    </row>
    <row r="618" spans="1:4" x14ac:dyDescent="0.3">
      <c r="A618" s="36" t="s">
        <v>308</v>
      </c>
      <c r="B618" s="37">
        <v>214270</v>
      </c>
      <c r="C618" s="37">
        <f t="shared" si="9"/>
        <v>0</v>
      </c>
      <c r="D618" s="37">
        <v>214270</v>
      </c>
    </row>
    <row r="619" spans="1:4" x14ac:dyDescent="0.3">
      <c r="A619" s="36" t="s">
        <v>195</v>
      </c>
      <c r="B619" s="37">
        <v>17300</v>
      </c>
      <c r="C619" s="37">
        <f t="shared" si="9"/>
        <v>0</v>
      </c>
      <c r="D619" s="37">
        <v>17300</v>
      </c>
    </row>
    <row r="620" spans="1:4" x14ac:dyDescent="0.3">
      <c r="A620" s="36" t="s">
        <v>230</v>
      </c>
      <c r="B620" s="37">
        <v>12000</v>
      </c>
      <c r="C620" s="37">
        <f t="shared" si="9"/>
        <v>1000</v>
      </c>
      <c r="D620" s="37">
        <v>13000</v>
      </c>
    </row>
    <row r="621" spans="1:4" x14ac:dyDescent="0.3">
      <c r="A621" s="53" t="s">
        <v>200</v>
      </c>
      <c r="B621" s="54">
        <f>SUBTOTAL(9,B623:B623)</f>
        <v>28000</v>
      </c>
      <c r="C621" s="54">
        <f t="shared" si="9"/>
        <v>0</v>
      </c>
      <c r="D621" s="54">
        <f>SUBTOTAL(9,D623:D623)</f>
        <v>28000</v>
      </c>
    </row>
    <row r="622" spans="1:4" x14ac:dyDescent="0.3">
      <c r="A622" s="55" t="s">
        <v>188</v>
      </c>
      <c r="B622" s="56">
        <f>SUBTOTAL(9,B623:B623)</f>
        <v>28000</v>
      </c>
      <c r="C622" s="56">
        <f t="shared" si="9"/>
        <v>0</v>
      </c>
      <c r="D622" s="56">
        <f>SUBTOTAL(9,D623:D623)</f>
        <v>28000</v>
      </c>
    </row>
    <row r="623" spans="1:4" x14ac:dyDescent="0.3">
      <c r="A623" s="36" t="s">
        <v>308</v>
      </c>
      <c r="B623" s="37">
        <v>28000</v>
      </c>
      <c r="C623" s="37">
        <f t="shared" si="9"/>
        <v>0</v>
      </c>
      <c r="D623" s="37">
        <v>28000</v>
      </c>
    </row>
    <row r="624" spans="1:4" x14ac:dyDescent="0.3">
      <c r="A624" s="53" t="s">
        <v>203</v>
      </c>
      <c r="B624" s="54">
        <f>SUBTOTAL(9,B626:B627)</f>
        <v>7020.3</v>
      </c>
      <c r="C624" s="54">
        <f t="shared" si="9"/>
        <v>0</v>
      </c>
      <c r="D624" s="54">
        <f>SUBTOTAL(9,D626:D627)</f>
        <v>7020.3</v>
      </c>
    </row>
    <row r="625" spans="1:4" x14ac:dyDescent="0.3">
      <c r="A625" s="55" t="s">
        <v>188</v>
      </c>
      <c r="B625" s="56">
        <f>SUBTOTAL(9,B626:B627)</f>
        <v>7020.3</v>
      </c>
      <c r="C625" s="56">
        <f t="shared" si="9"/>
        <v>0</v>
      </c>
      <c r="D625" s="56">
        <f>SUBTOTAL(9,D626:D627)</f>
        <v>7020.3</v>
      </c>
    </row>
    <row r="626" spans="1:4" x14ac:dyDescent="0.3">
      <c r="A626" s="36" t="s">
        <v>308</v>
      </c>
      <c r="B626" s="37">
        <v>6780.3</v>
      </c>
      <c r="C626" s="37">
        <f t="shared" si="9"/>
        <v>0</v>
      </c>
      <c r="D626" s="37">
        <v>6780.3</v>
      </c>
    </row>
    <row r="627" spans="1:4" x14ac:dyDescent="0.3">
      <c r="A627" s="36" t="s">
        <v>195</v>
      </c>
      <c r="B627" s="37">
        <v>240</v>
      </c>
      <c r="C627" s="37">
        <f t="shared" si="9"/>
        <v>0</v>
      </c>
      <c r="D627" s="37">
        <v>240</v>
      </c>
    </row>
    <row r="628" spans="1:4" x14ac:dyDescent="0.3">
      <c r="A628" s="53" t="s">
        <v>309</v>
      </c>
      <c r="B628" s="54">
        <f>SUBTOTAL(9,B630:B631)</f>
        <v>0</v>
      </c>
      <c r="C628" s="54">
        <f t="shared" si="9"/>
        <v>0</v>
      </c>
      <c r="D628" s="54">
        <f>SUBTOTAL(9,D630:D631)</f>
        <v>0</v>
      </c>
    </row>
    <row r="629" spans="1:4" x14ac:dyDescent="0.3">
      <c r="A629" s="55" t="s">
        <v>188</v>
      </c>
      <c r="B629" s="56">
        <f>SUBTOTAL(9,B630:B631)</f>
        <v>0</v>
      </c>
      <c r="C629" s="56">
        <f t="shared" si="9"/>
        <v>0</v>
      </c>
      <c r="D629" s="56">
        <f>SUBTOTAL(9,D630:D631)</f>
        <v>0</v>
      </c>
    </row>
    <row r="630" spans="1:4" x14ac:dyDescent="0.3">
      <c r="A630" s="36" t="s">
        <v>308</v>
      </c>
      <c r="B630" s="37">
        <v>0</v>
      </c>
      <c r="C630" s="37">
        <f t="shared" si="9"/>
        <v>0</v>
      </c>
      <c r="D630" s="37">
        <v>0</v>
      </c>
    </row>
    <row r="631" spans="1:4" x14ac:dyDescent="0.3">
      <c r="A631" s="36" t="s">
        <v>195</v>
      </c>
      <c r="B631" s="37">
        <v>0</v>
      </c>
      <c r="C631" s="37">
        <f t="shared" si="9"/>
        <v>0</v>
      </c>
      <c r="D631" s="37">
        <v>0</v>
      </c>
    </row>
    <row r="632" spans="1:4" x14ac:dyDescent="0.3">
      <c r="A632" s="51" t="s">
        <v>196</v>
      </c>
      <c r="B632" s="52">
        <f>SUBTOTAL(9,B635:B636)</f>
        <v>9460</v>
      </c>
      <c r="C632" s="52">
        <f t="shared" si="9"/>
        <v>9990</v>
      </c>
      <c r="D632" s="52">
        <f>SUBTOTAL(9,D635:D636)</f>
        <v>19450</v>
      </c>
    </row>
    <row r="633" spans="1:4" x14ac:dyDescent="0.3">
      <c r="A633" s="53" t="s">
        <v>187</v>
      </c>
      <c r="B633" s="54">
        <f>SUBTOTAL(9,B635:B636)</f>
        <v>9460</v>
      </c>
      <c r="C633" s="54">
        <f t="shared" si="9"/>
        <v>9990</v>
      </c>
      <c r="D633" s="54">
        <f>SUBTOTAL(9,D635:D636)</f>
        <v>19450</v>
      </c>
    </row>
    <row r="634" spans="1:4" x14ac:dyDescent="0.3">
      <c r="A634" s="55" t="s">
        <v>188</v>
      </c>
      <c r="B634" s="56">
        <f>SUBTOTAL(9,B635:B636)</f>
        <v>9460</v>
      </c>
      <c r="C634" s="56">
        <f t="shared" si="9"/>
        <v>9990</v>
      </c>
      <c r="D634" s="56">
        <f>SUBTOTAL(9,D635:D636)</f>
        <v>19450</v>
      </c>
    </row>
    <row r="635" spans="1:4" x14ac:dyDescent="0.3">
      <c r="A635" s="36" t="s">
        <v>195</v>
      </c>
      <c r="B635" s="37">
        <v>3460</v>
      </c>
      <c r="C635" s="37">
        <f t="shared" si="9"/>
        <v>-10</v>
      </c>
      <c r="D635" s="37">
        <v>3450</v>
      </c>
    </row>
    <row r="636" spans="1:4" x14ac:dyDescent="0.3">
      <c r="A636" s="36" t="s">
        <v>197</v>
      </c>
      <c r="B636" s="37">
        <v>6000</v>
      </c>
      <c r="C636" s="37">
        <f t="shared" si="9"/>
        <v>10000</v>
      </c>
      <c r="D636" s="37">
        <v>16000</v>
      </c>
    </row>
    <row r="637" spans="1:4" x14ac:dyDescent="0.3">
      <c r="A637" s="51" t="s">
        <v>310</v>
      </c>
      <c r="B637" s="52">
        <f>SUBTOTAL(9,B640:B645)</f>
        <v>9200</v>
      </c>
      <c r="C637" s="52">
        <f t="shared" si="9"/>
        <v>0</v>
      </c>
      <c r="D637" s="52">
        <f>SUBTOTAL(9,D640:D645)</f>
        <v>9200</v>
      </c>
    </row>
    <row r="638" spans="1:4" x14ac:dyDescent="0.3">
      <c r="A638" s="53" t="s">
        <v>187</v>
      </c>
      <c r="B638" s="54">
        <f>SUBTOTAL(9,B640:B642)</f>
        <v>9031.44</v>
      </c>
      <c r="C638" s="54">
        <f t="shared" si="9"/>
        <v>0</v>
      </c>
      <c r="D638" s="54">
        <f>SUBTOTAL(9,D640:D642)</f>
        <v>9031.44</v>
      </c>
    </row>
    <row r="639" spans="1:4" x14ac:dyDescent="0.3">
      <c r="A639" s="55" t="s">
        <v>188</v>
      </c>
      <c r="B639" s="56">
        <f>SUBTOTAL(9,B640:B640)</f>
        <v>3031.44</v>
      </c>
      <c r="C639" s="56">
        <f t="shared" si="9"/>
        <v>0</v>
      </c>
      <c r="D639" s="56">
        <f>SUBTOTAL(9,D640:D640)</f>
        <v>3031.44</v>
      </c>
    </row>
    <row r="640" spans="1:4" x14ac:dyDescent="0.3">
      <c r="A640" s="36" t="s">
        <v>195</v>
      </c>
      <c r="B640" s="37">
        <v>3031.44</v>
      </c>
      <c r="C640" s="37">
        <f t="shared" si="9"/>
        <v>0</v>
      </c>
      <c r="D640" s="37">
        <v>3031.44</v>
      </c>
    </row>
    <row r="641" spans="1:4" x14ac:dyDescent="0.3">
      <c r="A641" s="55" t="s">
        <v>198</v>
      </c>
      <c r="B641" s="56">
        <f>SUBTOTAL(9,B642:B642)</f>
        <v>6000</v>
      </c>
      <c r="C641" s="56">
        <f t="shared" si="9"/>
        <v>0</v>
      </c>
      <c r="D641" s="56">
        <f>SUBTOTAL(9,D642:D642)</f>
        <v>6000</v>
      </c>
    </row>
    <row r="642" spans="1:4" x14ac:dyDescent="0.3">
      <c r="A642" s="36" t="s">
        <v>199</v>
      </c>
      <c r="B642" s="37">
        <v>6000</v>
      </c>
      <c r="C642" s="37">
        <f t="shared" si="9"/>
        <v>0</v>
      </c>
      <c r="D642" s="37">
        <v>6000</v>
      </c>
    </row>
    <row r="643" spans="1:4" x14ac:dyDescent="0.3">
      <c r="A643" s="53" t="s">
        <v>203</v>
      </c>
      <c r="B643" s="54">
        <f>SUBTOTAL(9,B645:B645)</f>
        <v>168.56</v>
      </c>
      <c r="C643" s="54">
        <f t="shared" si="9"/>
        <v>0</v>
      </c>
      <c r="D643" s="54">
        <f>SUBTOTAL(9,D645:D645)</f>
        <v>168.56</v>
      </c>
    </row>
    <row r="644" spans="1:4" x14ac:dyDescent="0.3">
      <c r="A644" s="55" t="s">
        <v>188</v>
      </c>
      <c r="B644" s="56">
        <f>SUBTOTAL(9,B645:B645)</f>
        <v>168.56</v>
      </c>
      <c r="C644" s="56">
        <f t="shared" si="9"/>
        <v>0</v>
      </c>
      <c r="D644" s="56">
        <f>SUBTOTAL(9,D645:D645)</f>
        <v>168.56</v>
      </c>
    </row>
    <row r="645" spans="1:4" x14ac:dyDescent="0.3">
      <c r="A645" s="36" t="s">
        <v>195</v>
      </c>
      <c r="B645" s="37">
        <v>168.56</v>
      </c>
      <c r="C645" s="37">
        <f t="shared" si="9"/>
        <v>0</v>
      </c>
      <c r="D645" s="37">
        <v>168.56</v>
      </c>
    </row>
    <row r="646" spans="1:4" x14ac:dyDescent="0.3">
      <c r="A646" s="41" t="s">
        <v>311</v>
      </c>
      <c r="B646" s="42">
        <f>SUBTOTAL(9,B657:B685)</f>
        <v>571310</v>
      </c>
      <c r="C646" s="42">
        <f t="shared" si="9"/>
        <v>400</v>
      </c>
      <c r="D646" s="42">
        <f>SUBTOTAL(9,D657:D685)</f>
        <v>571710</v>
      </c>
    </row>
    <row r="647" spans="1:4" x14ac:dyDescent="0.3">
      <c r="A647" s="43" t="s">
        <v>132</v>
      </c>
      <c r="B647" s="44"/>
      <c r="C647" s="44"/>
      <c r="D647" s="44"/>
    </row>
    <row r="648" spans="1:4" x14ac:dyDescent="0.3">
      <c r="A648" s="45" t="s">
        <v>133</v>
      </c>
      <c r="B648" s="46" t="s">
        <v>312</v>
      </c>
      <c r="C648" s="47">
        <f t="shared" ref="C648:C686" si="10">D648-B648</f>
        <v>0</v>
      </c>
      <c r="D648" s="48" t="s">
        <v>312</v>
      </c>
    </row>
    <row r="649" spans="1:4" x14ac:dyDescent="0.3">
      <c r="A649" s="45" t="s">
        <v>313</v>
      </c>
      <c r="B649" s="46" t="s">
        <v>314</v>
      </c>
      <c r="C649" s="47">
        <f t="shared" si="10"/>
        <v>400</v>
      </c>
      <c r="D649" s="48" t="s">
        <v>315</v>
      </c>
    </row>
    <row r="650" spans="1:4" x14ac:dyDescent="0.3">
      <c r="A650" s="45" t="s">
        <v>148</v>
      </c>
      <c r="B650" s="46" t="s">
        <v>316</v>
      </c>
      <c r="C650" s="47">
        <f t="shared" si="10"/>
        <v>0</v>
      </c>
      <c r="D650" s="48" t="s">
        <v>316</v>
      </c>
    </row>
    <row r="651" spans="1:4" x14ac:dyDescent="0.3">
      <c r="A651" s="45" t="s">
        <v>156</v>
      </c>
      <c r="B651" s="46" t="s">
        <v>142</v>
      </c>
      <c r="C651" s="47">
        <f t="shared" si="10"/>
        <v>0</v>
      </c>
      <c r="D651" s="48" t="s">
        <v>142</v>
      </c>
    </row>
    <row r="652" spans="1:4" x14ac:dyDescent="0.3">
      <c r="A652" s="45" t="s">
        <v>317</v>
      </c>
      <c r="B652" s="46" t="s">
        <v>318</v>
      </c>
      <c r="C652" s="47">
        <f t="shared" si="10"/>
        <v>0</v>
      </c>
      <c r="D652" s="48" t="s">
        <v>318</v>
      </c>
    </row>
    <row r="653" spans="1:4" x14ac:dyDescent="0.3">
      <c r="A653" s="49" t="s">
        <v>279</v>
      </c>
      <c r="B653" s="50">
        <f>SUBTOTAL(9,B657:B685)</f>
        <v>571310</v>
      </c>
      <c r="C653" s="50">
        <f t="shared" si="10"/>
        <v>400</v>
      </c>
      <c r="D653" s="50">
        <f>SUBTOTAL(9,D657:D685)</f>
        <v>571710</v>
      </c>
    </row>
    <row r="654" spans="1:4" x14ac:dyDescent="0.3">
      <c r="A654" s="51" t="s">
        <v>319</v>
      </c>
      <c r="B654" s="52">
        <f>SUBTOTAL(9,B657:B668)</f>
        <v>545060</v>
      </c>
      <c r="C654" s="52">
        <f t="shared" si="10"/>
        <v>400</v>
      </c>
      <c r="D654" s="52">
        <f>SUBTOTAL(9,D657:D668)</f>
        <v>545460</v>
      </c>
    </row>
    <row r="655" spans="1:4" x14ac:dyDescent="0.3">
      <c r="A655" s="53" t="s">
        <v>187</v>
      </c>
      <c r="B655" s="54">
        <f>SUBTOTAL(9,B657:B657)</f>
        <v>342000</v>
      </c>
      <c r="C655" s="54">
        <f t="shared" si="10"/>
        <v>0</v>
      </c>
      <c r="D655" s="54">
        <f>SUBTOTAL(9,D657:D657)</f>
        <v>342000</v>
      </c>
    </row>
    <row r="656" spans="1:4" x14ac:dyDescent="0.3">
      <c r="A656" s="55" t="s">
        <v>188</v>
      </c>
      <c r="B656" s="56">
        <f>SUBTOTAL(9,B657:B657)</f>
        <v>342000</v>
      </c>
      <c r="C656" s="56">
        <f t="shared" si="10"/>
        <v>0</v>
      </c>
      <c r="D656" s="56">
        <f>SUBTOTAL(9,D657:D657)</f>
        <v>342000</v>
      </c>
    </row>
    <row r="657" spans="1:4" x14ac:dyDescent="0.3">
      <c r="A657" s="36" t="s">
        <v>308</v>
      </c>
      <c r="B657" s="37">
        <v>342000</v>
      </c>
      <c r="C657" s="37">
        <f t="shared" si="10"/>
        <v>0</v>
      </c>
      <c r="D657" s="37">
        <v>342000</v>
      </c>
    </row>
    <row r="658" spans="1:4" x14ac:dyDescent="0.3">
      <c r="A658" s="53" t="s">
        <v>320</v>
      </c>
      <c r="B658" s="54">
        <f>SUBTOTAL(9,B660:B662)</f>
        <v>105560</v>
      </c>
      <c r="C658" s="54">
        <f t="shared" si="10"/>
        <v>400</v>
      </c>
      <c r="D658" s="54">
        <f>SUBTOTAL(9,D660:D662)</f>
        <v>105960</v>
      </c>
    </row>
    <row r="659" spans="1:4" x14ac:dyDescent="0.3">
      <c r="A659" s="55" t="s">
        <v>188</v>
      </c>
      <c r="B659" s="56">
        <f>SUBTOTAL(9,B660:B662)</f>
        <v>105560</v>
      </c>
      <c r="C659" s="56">
        <f t="shared" si="10"/>
        <v>400</v>
      </c>
      <c r="D659" s="56">
        <f>SUBTOTAL(9,D660:D662)</f>
        <v>105960</v>
      </c>
    </row>
    <row r="660" spans="1:4" x14ac:dyDescent="0.3">
      <c r="A660" s="36" t="s">
        <v>308</v>
      </c>
      <c r="B660" s="37">
        <v>11500</v>
      </c>
      <c r="C660" s="37">
        <f t="shared" si="10"/>
        <v>0</v>
      </c>
      <c r="D660" s="37">
        <v>11500</v>
      </c>
    </row>
    <row r="661" spans="1:4" x14ac:dyDescent="0.3">
      <c r="A661" s="36" t="s">
        <v>195</v>
      </c>
      <c r="B661" s="37">
        <v>92910</v>
      </c>
      <c r="C661" s="37">
        <f t="shared" si="10"/>
        <v>400</v>
      </c>
      <c r="D661" s="37">
        <v>93310</v>
      </c>
    </row>
    <row r="662" spans="1:4" x14ac:dyDescent="0.3">
      <c r="A662" s="36" t="s">
        <v>197</v>
      </c>
      <c r="B662" s="37">
        <v>1150</v>
      </c>
      <c r="C662" s="37">
        <f t="shared" si="10"/>
        <v>0</v>
      </c>
      <c r="D662" s="37">
        <v>1150</v>
      </c>
    </row>
    <row r="663" spans="1:4" x14ac:dyDescent="0.3">
      <c r="A663" s="53" t="s">
        <v>200</v>
      </c>
      <c r="B663" s="54">
        <f>SUBTOTAL(9,B665:B665)</f>
        <v>96500</v>
      </c>
      <c r="C663" s="54">
        <f t="shared" si="10"/>
        <v>0</v>
      </c>
      <c r="D663" s="54">
        <f>SUBTOTAL(9,D665:D665)</f>
        <v>96500</v>
      </c>
    </row>
    <row r="664" spans="1:4" x14ac:dyDescent="0.3">
      <c r="A664" s="55" t="s">
        <v>188</v>
      </c>
      <c r="B664" s="56">
        <f>SUBTOTAL(9,B665:B665)</f>
        <v>96500</v>
      </c>
      <c r="C664" s="56">
        <f t="shared" si="10"/>
        <v>0</v>
      </c>
      <c r="D664" s="56">
        <f>SUBTOTAL(9,D665:D665)</f>
        <v>96500</v>
      </c>
    </row>
    <row r="665" spans="1:4" x14ac:dyDescent="0.3">
      <c r="A665" s="36" t="s">
        <v>308</v>
      </c>
      <c r="B665" s="37">
        <v>96500</v>
      </c>
      <c r="C665" s="37">
        <f t="shared" si="10"/>
        <v>0</v>
      </c>
      <c r="D665" s="37">
        <v>96500</v>
      </c>
    </row>
    <row r="666" spans="1:4" x14ac:dyDescent="0.3">
      <c r="A666" s="53" t="s">
        <v>321</v>
      </c>
      <c r="B666" s="54">
        <f>SUBTOTAL(9,B668:B668)</f>
        <v>1000</v>
      </c>
      <c r="C666" s="54">
        <f t="shared" si="10"/>
        <v>0</v>
      </c>
      <c r="D666" s="54">
        <f>SUBTOTAL(9,D668:D668)</f>
        <v>1000</v>
      </c>
    </row>
    <row r="667" spans="1:4" x14ac:dyDescent="0.3">
      <c r="A667" s="55" t="s">
        <v>188</v>
      </c>
      <c r="B667" s="56">
        <f>SUBTOTAL(9,B668:B668)</f>
        <v>1000</v>
      </c>
      <c r="C667" s="56">
        <f t="shared" si="10"/>
        <v>0</v>
      </c>
      <c r="D667" s="56">
        <f>SUBTOTAL(9,D668:D668)</f>
        <v>1000</v>
      </c>
    </row>
    <row r="668" spans="1:4" x14ac:dyDescent="0.3">
      <c r="A668" s="36" t="s">
        <v>195</v>
      </c>
      <c r="B668" s="37">
        <v>1000</v>
      </c>
      <c r="C668" s="37">
        <f t="shared" si="10"/>
        <v>0</v>
      </c>
      <c r="D668" s="37">
        <v>1000</v>
      </c>
    </row>
    <row r="669" spans="1:4" x14ac:dyDescent="0.3">
      <c r="A669" s="51" t="s">
        <v>322</v>
      </c>
      <c r="B669" s="52">
        <f>SUBTOTAL(9,B672:B673)</f>
        <v>4850</v>
      </c>
      <c r="C669" s="52">
        <f t="shared" si="10"/>
        <v>0</v>
      </c>
      <c r="D669" s="52">
        <f>SUBTOTAL(9,D672:D673)</f>
        <v>4850</v>
      </c>
    </row>
    <row r="670" spans="1:4" x14ac:dyDescent="0.3">
      <c r="A670" s="53" t="s">
        <v>187</v>
      </c>
      <c r="B670" s="54">
        <f>SUBTOTAL(9,B672:B673)</f>
        <v>4850</v>
      </c>
      <c r="C670" s="54">
        <f t="shared" si="10"/>
        <v>0</v>
      </c>
      <c r="D670" s="54">
        <f>SUBTOTAL(9,D672:D673)</f>
        <v>4850</v>
      </c>
    </row>
    <row r="671" spans="1:4" x14ac:dyDescent="0.3">
      <c r="A671" s="55" t="s">
        <v>188</v>
      </c>
      <c r="B671" s="56">
        <f>SUBTOTAL(9,B672:B673)</f>
        <v>4850</v>
      </c>
      <c r="C671" s="56">
        <f t="shared" si="10"/>
        <v>0</v>
      </c>
      <c r="D671" s="56">
        <f>SUBTOTAL(9,D672:D673)</f>
        <v>4850</v>
      </c>
    </row>
    <row r="672" spans="1:4" x14ac:dyDescent="0.3">
      <c r="A672" s="36" t="s">
        <v>308</v>
      </c>
      <c r="B672" s="37">
        <v>4400</v>
      </c>
      <c r="C672" s="37">
        <f t="shared" si="10"/>
        <v>0</v>
      </c>
      <c r="D672" s="37">
        <v>4400</v>
      </c>
    </row>
    <row r="673" spans="1:4" x14ac:dyDescent="0.3">
      <c r="A673" s="36" t="s">
        <v>195</v>
      </c>
      <c r="B673" s="37">
        <v>450</v>
      </c>
      <c r="C673" s="37">
        <f t="shared" si="10"/>
        <v>0</v>
      </c>
      <c r="D673" s="37">
        <v>450</v>
      </c>
    </row>
    <row r="674" spans="1:4" x14ac:dyDescent="0.3">
      <c r="A674" s="51" t="s">
        <v>323</v>
      </c>
      <c r="B674" s="52">
        <f>SUBTOTAL(9,B677:B678)</f>
        <v>18400</v>
      </c>
      <c r="C674" s="52">
        <f t="shared" si="10"/>
        <v>0</v>
      </c>
      <c r="D674" s="52">
        <f>SUBTOTAL(9,D677:D678)</f>
        <v>18400</v>
      </c>
    </row>
    <row r="675" spans="1:4" x14ac:dyDescent="0.3">
      <c r="A675" s="53" t="s">
        <v>187</v>
      </c>
      <c r="B675" s="54">
        <f>SUBTOTAL(9,B677:B678)</f>
        <v>18400</v>
      </c>
      <c r="C675" s="54">
        <f t="shared" si="10"/>
        <v>0</v>
      </c>
      <c r="D675" s="54">
        <f>SUBTOTAL(9,D677:D678)</f>
        <v>18400</v>
      </c>
    </row>
    <row r="676" spans="1:4" x14ac:dyDescent="0.3">
      <c r="A676" s="55" t="s">
        <v>188</v>
      </c>
      <c r="B676" s="56">
        <f>SUBTOTAL(9,B677:B678)</f>
        <v>18400</v>
      </c>
      <c r="C676" s="56">
        <f t="shared" si="10"/>
        <v>0</v>
      </c>
      <c r="D676" s="56">
        <f>SUBTOTAL(9,D677:D678)</f>
        <v>18400</v>
      </c>
    </row>
    <row r="677" spans="1:4" x14ac:dyDescent="0.3">
      <c r="A677" s="36" t="s">
        <v>308</v>
      </c>
      <c r="B677" s="37">
        <v>18100</v>
      </c>
      <c r="C677" s="37">
        <f t="shared" si="10"/>
        <v>0</v>
      </c>
      <c r="D677" s="37">
        <v>18100</v>
      </c>
    </row>
    <row r="678" spans="1:4" x14ac:dyDescent="0.3">
      <c r="A678" s="36" t="s">
        <v>195</v>
      </c>
      <c r="B678" s="37">
        <v>300</v>
      </c>
      <c r="C678" s="37">
        <f t="shared" si="10"/>
        <v>0</v>
      </c>
      <c r="D678" s="37">
        <v>300</v>
      </c>
    </row>
    <row r="679" spans="1:4" x14ac:dyDescent="0.3">
      <c r="A679" s="51" t="s">
        <v>324</v>
      </c>
      <c r="B679" s="52">
        <f>SUBTOTAL(9,B682:B685)</f>
        <v>3000</v>
      </c>
      <c r="C679" s="52">
        <f t="shared" si="10"/>
        <v>0</v>
      </c>
      <c r="D679" s="52">
        <f>SUBTOTAL(9,D682:D685)</f>
        <v>3000</v>
      </c>
    </row>
    <row r="680" spans="1:4" x14ac:dyDescent="0.3">
      <c r="A680" s="53" t="s">
        <v>187</v>
      </c>
      <c r="B680" s="54">
        <f>SUBTOTAL(9,B682:B682)</f>
        <v>3000</v>
      </c>
      <c r="C680" s="54">
        <f t="shared" si="10"/>
        <v>0</v>
      </c>
      <c r="D680" s="54">
        <f>SUBTOTAL(9,D682:D682)</f>
        <v>3000</v>
      </c>
    </row>
    <row r="681" spans="1:4" x14ac:dyDescent="0.3">
      <c r="A681" s="55" t="s">
        <v>198</v>
      </c>
      <c r="B681" s="56">
        <f>SUBTOTAL(9,B682:B682)</f>
        <v>3000</v>
      </c>
      <c r="C681" s="56">
        <f t="shared" si="10"/>
        <v>0</v>
      </c>
      <c r="D681" s="56">
        <f>SUBTOTAL(9,D682:D682)</f>
        <v>3000</v>
      </c>
    </row>
    <row r="682" spans="1:4" x14ac:dyDescent="0.3">
      <c r="A682" s="36" t="s">
        <v>199</v>
      </c>
      <c r="B682" s="37">
        <v>3000</v>
      </c>
      <c r="C682" s="37">
        <f t="shared" si="10"/>
        <v>0</v>
      </c>
      <c r="D682" s="37">
        <v>3000</v>
      </c>
    </row>
    <row r="683" spans="1:4" x14ac:dyDescent="0.3">
      <c r="A683" s="53" t="s">
        <v>203</v>
      </c>
      <c r="B683" s="54">
        <f>SUBTOTAL(9,B685:B685)</f>
        <v>0</v>
      </c>
      <c r="C683" s="54">
        <f t="shared" si="10"/>
        <v>0</v>
      </c>
      <c r="D683" s="54">
        <f>SUBTOTAL(9,D685:D685)</f>
        <v>0</v>
      </c>
    </row>
    <row r="684" spans="1:4" x14ac:dyDescent="0.3">
      <c r="A684" s="55" t="s">
        <v>198</v>
      </c>
      <c r="B684" s="56">
        <f>SUBTOTAL(9,B685:B685)</f>
        <v>0</v>
      </c>
      <c r="C684" s="56">
        <f t="shared" si="10"/>
        <v>0</v>
      </c>
      <c r="D684" s="56">
        <f>SUBTOTAL(9,D685:D685)</f>
        <v>0</v>
      </c>
    </row>
    <row r="685" spans="1:4" x14ac:dyDescent="0.3">
      <c r="A685" s="36" t="s">
        <v>199</v>
      </c>
      <c r="B685" s="37">
        <v>0</v>
      </c>
      <c r="C685" s="37">
        <f t="shared" si="10"/>
        <v>0</v>
      </c>
      <c r="D685" s="37">
        <v>0</v>
      </c>
    </row>
    <row r="686" spans="1:4" ht="20.100000000000001" customHeight="1" x14ac:dyDescent="0.3">
      <c r="A686" s="38" t="s">
        <v>37</v>
      </c>
      <c r="B686" s="32">
        <f>IFERROR(SUBTOTAL(9,B63:B685),0)</f>
        <v>6827092</v>
      </c>
      <c r="C686" s="33">
        <f t="shared" si="10"/>
        <v>1824470.1499999985</v>
      </c>
      <c r="D686" s="32">
        <f>IFERROR(SUBTOTAL(9,D63:D685),0)</f>
        <v>8651562.1499999985</v>
      </c>
    </row>
    <row r="687" spans="1:4" x14ac:dyDescent="0.3">
      <c r="A687" s="14"/>
      <c r="B687" s="14"/>
      <c r="C687" s="14"/>
      <c r="D687" s="14"/>
    </row>
    <row r="688" spans="1:4" x14ac:dyDescent="0.3">
      <c r="A688" s="14"/>
      <c r="B688" s="14"/>
      <c r="C688" s="14"/>
      <c r="D688" s="14"/>
    </row>
    <row r="689" spans="2:2" x14ac:dyDescent="0.3">
      <c r="B689" s="28"/>
    </row>
  </sheetData>
  <mergeCells count="2">
    <mergeCell ref="A1:D1"/>
    <mergeCell ref="A27:D27"/>
  </mergeCells>
  <pageMargins left="0.39370078740157499" right="0.39370078740157499" top="0.39370078740157499" bottom="0.511811023622047" header="0" footer="0.31496062992126"/>
  <pageSetup paperSize="9" scale="71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'Posebni dio'!__S1A_G01_DS__X</vt:lpstr>
      <vt:lpstr>'Račun financiranja'!__S1A_G01_DS__X</vt:lpstr>
      <vt:lpstr>'Račun prihoda i rashoda'!__S1A_G01_DS__X</vt:lpstr>
      <vt:lpstr>'Posebni dio'!__S1A_Master_DS__X</vt:lpstr>
      <vt:lpstr>'Račun financiranja'!__S1A_Master_DS__X</vt:lpstr>
      <vt:lpstr>'Račun prihoda i rashoda'!__S1A_Master_DS__X</vt:lpstr>
      <vt:lpstr>'Posebni dio'!__S1A_Naslov_DS__</vt:lpstr>
      <vt:lpstr>'Račun financiranja'!__S1A_Naslov_DS__</vt:lpstr>
      <vt:lpstr>'Račun prihoda i rashoda'!__S1A_Naslov_DS__</vt:lpstr>
      <vt:lpstr>Sažetak!S0A_Ver2</vt:lpstr>
      <vt:lpstr>'Posebni dio'!S1A_RedoviSveuk</vt:lpstr>
      <vt:lpstr>'Račun financiranja'!S1A_RedoviSveuk</vt:lpstr>
      <vt:lpstr>'Račun prihoda i rashoda'!S1A_RedoviSveuk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Financije</cp:lastModifiedBy>
  <cp:lastPrinted>2026-07-31T09:11:58Z</cp:lastPrinted>
  <dcterms:created xsi:type="dcterms:W3CDTF">2026-07-31T09:06:34Z</dcterms:created>
  <dcterms:modified xsi:type="dcterms:W3CDTF">2026-07-31T09:12:44Z</dcterms:modified>
</cp:coreProperties>
</file>